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ontrola 2001 poredjenje 2020 " sheetId="1" r:id="rId4"/>
    <sheet state="visible" name="2006" sheetId="2" r:id="rId5"/>
    <sheet state="visible" name="2009" sheetId="3" r:id="rId6"/>
    <sheet state="visible" name="2012" sheetId="4" r:id="rId7"/>
    <sheet state="visible" name="2016" sheetId="5" r:id="rId8"/>
    <sheet state="visible" name="2019 i 2020" sheetId="6" r:id="rId9"/>
    <sheet state="visible" name="2019 analiza sa skolama" sheetId="7" r:id="rId10"/>
  </sheets>
  <definedNames/>
  <calcPr/>
</workbook>
</file>

<file path=xl/sharedStrings.xml><?xml version="1.0" encoding="utf-8"?>
<sst xmlns="http://schemas.openxmlformats.org/spreadsheetml/2006/main" count="266" uniqueCount="98">
  <si>
    <t>ANDRIJEVICA</t>
  </si>
  <si>
    <t>BAR</t>
  </si>
  <si>
    <t>BERANE</t>
  </si>
  <si>
    <t>BIJELO POLJE</t>
  </si>
  <si>
    <t>BUDVA</t>
  </si>
  <si>
    <t>CETINJE</t>
  </si>
  <si>
    <t>DANILOVGRAD</t>
  </si>
  <si>
    <t>GUSINJE</t>
  </si>
  <si>
    <t>HERCEG NOVI</t>
  </si>
  <si>
    <t>KOLAŠIN</t>
  </si>
  <si>
    <t>KOTOR</t>
  </si>
  <si>
    <t>MOJKOVAC</t>
  </si>
  <si>
    <t>NIKŠIĆ</t>
  </si>
  <si>
    <t>PETNJICA</t>
  </si>
  <si>
    <t>PLAV</t>
  </si>
  <si>
    <t>PLJEVLJA</t>
  </si>
  <si>
    <t>PLUŽINE</t>
  </si>
  <si>
    <t>PODGORICA</t>
  </si>
  <si>
    <t>PODGORICA,GR.OP.GOLUBOVCI</t>
  </si>
  <si>
    <t>ROŽAJE</t>
  </si>
  <si>
    <t>TIVAT</t>
  </si>
  <si>
    <t>TUZI</t>
  </si>
  <si>
    <t>ULCINJ</t>
  </si>
  <si>
    <t>ŠAVNIK</t>
  </si>
  <si>
    <t>ŽABLJAK</t>
  </si>
  <si>
    <t>Broj upisanih biraca u birackom spisku 2001 Republicka Izborna Komisija, CEMI,OEBS</t>
  </si>
  <si>
    <t>Ukupan broj biraca u birackom spisku 2001 Republicka izborna komisija Crne Gore, CEMI, CESID</t>
  </si>
  <si>
    <t>Broj stanovnika u Crnoj Gori MONSTAT 2001</t>
  </si>
  <si>
    <t>Ukupan broj stanovnika u Crnoj Gori 2001 MONSTAT</t>
  </si>
  <si>
    <t>Procenta birackog tijela u odnosu na broj stanovnika</t>
  </si>
  <si>
    <t>Procenat biraca u odnosu na broj stanovnika 2001</t>
  </si>
  <si>
    <t>Opstine u kojima je razlika u procenatu biraca za 5% ili vise veca nego broj stanovnika sa pravom glasa (stanovnici od 18 i vise godina)</t>
  </si>
  <si>
    <t>Ukupan broj stanovnika od 0-17 godina u Crnoj Gori 2001 MONSTAT</t>
  </si>
  <si>
    <t>Opstine u kojima je razlika u procenatu biraca do 5% veca nego broj stanovnika sa pravom glasa (stanovnici od 18 i vise godina)</t>
  </si>
  <si>
    <t>Procenat stanovnika od 0-17 godina u odnosu na broj stanovnika 2001</t>
  </si>
  <si>
    <t>Prosjecan procenat biraca u odnosu na stanovnistvo od 2016 - 2020</t>
  </si>
  <si>
    <t xml:space="preserve">Promjena u procentu biraca u odnosu na stanovnistvo od sticanja nezavisnosti Crne Gore 2006 do 2020 </t>
  </si>
  <si>
    <t>Promjena u procentu biraca u odnosu na stanovnistvo od 2001 do 2020 %</t>
  </si>
  <si>
    <t>Opstine u kojima se razlika u procenatu biraca u odnosu na stanovnistvo promjenila za vise od 10% od ukupnog broja biraca (stanovnici od 18 i vise godina)</t>
  </si>
  <si>
    <t>Opstine u kojima se razlika u procenatu biraca u odnosu na stanovnistvo promjenila do 10% od ukupnog broja biraca (stanovnici od 18 i vise godina)</t>
  </si>
  <si>
    <t>Broj upisanih biraca u birackom spisku 2006 Drzavna Izborna Komisija</t>
  </si>
  <si>
    <t>Ukupan broj biraca u birackom spisku 2006 Drzavna izborna komisija Crne Gore</t>
  </si>
  <si>
    <t>Broj stanovnika u Crnoj Gori MONSTAT 2006</t>
  </si>
  <si>
    <t>Ukupan broj stanovnika u Crnoj Gori 2006 MONSTAT</t>
  </si>
  <si>
    <t>Procenat biraca u odnosu na broj stanovnika 2006</t>
  </si>
  <si>
    <t>Ukupan broj stanovnika od 0-17 godina u Crnoj Gori 2006 MONSTAT</t>
  </si>
  <si>
    <t>Procenat stanovnika od 0-17 godina u odnosu na broj stanovnika 2006</t>
  </si>
  <si>
    <t xml:space="preserve"> </t>
  </si>
  <si>
    <t>Broj upisanih biraca u birackom spisku 2009 Drzavna Izborna Komisija</t>
  </si>
  <si>
    <t>Ukupan broj biraca u birackom spisku 2009 Drzavna izborna komisija Crne Gore</t>
  </si>
  <si>
    <t>Broj stanovnika u Crnoj Gori MONSTAT 2009</t>
  </si>
  <si>
    <t>Ukupan broj stanovnika u Crnoj Gori 2009 MONSTAT</t>
  </si>
  <si>
    <t>Procenat biraca u odnosu na broj stanovnika 2009</t>
  </si>
  <si>
    <t>Ukupan broj stanovnika od 0-17 godina u Crnoj Gori 2009 MONSTAT</t>
  </si>
  <si>
    <t>Procenat stanovnika od 0-17 godina u odnosu na broj stanovnika 2016</t>
  </si>
  <si>
    <t>Broj upisanih biraca u birackom spisku 2012 Drzavna Izborna Komisija</t>
  </si>
  <si>
    <t xml:space="preserve"> Ukupan broj biraca u birackom spisku 2012 Drzavna izborna komisija Crne Gore</t>
  </si>
  <si>
    <t>Broj stanovnika u Crnoj Gori popis stanovnistva 2011 MONSTAT</t>
  </si>
  <si>
    <t xml:space="preserve"> Ukupan broj stanovnika u Crnoj Gori popis 2011 MONSTAT</t>
  </si>
  <si>
    <t>Broj stanovnika u Crnoj Gori MONSTAT 2012</t>
  </si>
  <si>
    <t xml:space="preserve"> Ukupan broj drzavljana u Crnoj Gori popis 2011 MONSTAT</t>
  </si>
  <si>
    <t>Procenta birackog tijela u odnosu na broj stanovnika 2012</t>
  </si>
  <si>
    <t xml:space="preserve"> Ukupan broj stanovnika od 0-17 godina u Crnoj Gori popis 2011 MONSTAT</t>
  </si>
  <si>
    <t>Procenta birackog tijela u odnosu na broj stanovnika 2011</t>
  </si>
  <si>
    <t>Procenta birackog tijela u odnosu na broj stanovnika (Berane+Petnjica/Plav+Gusinje) 2012</t>
  </si>
  <si>
    <t xml:space="preserve"> Procenat biraca u odnosu na broj stanovnika 2011</t>
  </si>
  <si>
    <t>Procenta birackog tijela u odnosu na broj stanovnika (Berane+Petnjica/Plav+Gusinje) 2011</t>
  </si>
  <si>
    <t xml:space="preserve"> Procenat biraca u odnosu na broj drzavljana 2011</t>
  </si>
  <si>
    <t xml:space="preserve"> Procenat stanovnika od 0-17 godina u odnosu na broj stanovnika 2016</t>
  </si>
  <si>
    <t>Broj upisanih biraca u birackom spisku 2016 Drzavna Izborna Komisija</t>
  </si>
  <si>
    <t>Ukupan broj biraca u birackom spisku 2016 Drzavna izborna komisija Crne Gore</t>
  </si>
  <si>
    <t>Broj stanovnika u Crnoj Gori MONSTAT 2016</t>
  </si>
  <si>
    <t>Ukupan broj stanovnika u Crnoj Gori 2016 MONSTAT</t>
  </si>
  <si>
    <t>* Podgorica je prikazana zajedno sa Golubovcima i Tuzima</t>
  </si>
  <si>
    <t>Procenat biraca u odnosu na broj stanovnika 2016</t>
  </si>
  <si>
    <t>Ukupan broj stanovnika od 0-17 godina u Crnoj Gori 2016 MONSTAT</t>
  </si>
  <si>
    <t>Broj upisanih biraca u birackom spisku 20.06.2020 Ministarstvo unutrasnjih poslova Crne Gore</t>
  </si>
  <si>
    <t>Ukupan broj biraca 20.06.2020 Ministarstvo unutrasnjih poslova Crne Gore</t>
  </si>
  <si>
    <t>Broj stanovnika u Crnoj Gori MONSTAT 2019</t>
  </si>
  <si>
    <t>Ukupan broj stanovnika u Crnoj Gori 2019 MONSTAT</t>
  </si>
  <si>
    <t>Ukupan broj stanovnika od 0-17 godina u Crnoj Gori 2019 MONSTAT</t>
  </si>
  <si>
    <t>Procenat birackog tijela u odnosu na broj stanovnika (podaci za Podgorica+Golubovci)</t>
  </si>
  <si>
    <t>Procenat biraca u odnosu na broj stanovnika 2019/2020</t>
  </si>
  <si>
    <t>Procenat stanovnika od 0-17 godina u odnosu na broj stanovnika 2019</t>
  </si>
  <si>
    <t>Broj ucenika u drzavnim osnovnim skoloma 2019/2020 Ministarstvo prosvjete Crne Gore</t>
  </si>
  <si>
    <t>Broj ucenika u drzavnim srednjim skolama 2019/2020 Ministarstvo prosvjete Crne Gore</t>
  </si>
  <si>
    <t>Broj ucenika u privatnim skolama 2019/2020 Ministarstvo prosvjete Crne Gore</t>
  </si>
  <si>
    <t>Broj ucenika u skolskom sistemu 2019/2020 Ministarstvo prosvjete Crne Gore</t>
  </si>
  <si>
    <t>Razlika izmedju broja stanovnika i broja ucenika</t>
  </si>
  <si>
    <t>Broj djece u predskolskim ustanovama 2019/2020 Ministarstvo prosvjete Crne Gore</t>
  </si>
  <si>
    <t>Razlika u broj stanovnika i broju ucenika i djece u predskolskim ustanovama</t>
  </si>
  <si>
    <t>Razlika u broju upisanih biraca i broja stanovnika (bez ucenika i djece u predskolskim ustanovama)</t>
  </si>
  <si>
    <t>Procenta birackog tijela koji nisu stanovnici ili nisu u skolskom i preskolskom sistemu</t>
  </si>
  <si>
    <t>*napomena u analizu nisu uvrstena djeca i novoredjencad van skolskog ili preskolskog sistema</t>
  </si>
  <si>
    <t>ovi podaci ne ukljucuju djecu koja ostaju kod kuce sa nezaposlenim roditeljima, rodjacima ili placenim davaocima usluga za cuvanje djece</t>
  </si>
  <si>
    <t>opstine koje imaju vise od 5-31% birackog tijela vise nego stanovnistva sa pravom glasa na osnovu podataka iz skolskog sistema</t>
  </si>
  <si>
    <t>ovi podaci ne ukljucuju djecu koja iz ralicitih razloga ne pohadjaju drzavne ili privatne srednje skole</t>
  </si>
  <si>
    <t>opstine koje imaju od 0.1-5% birackog tijela vise nego stanovnistva sa pravom glasa na osnovu podataka iz skolskog sistema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</si>
</sst>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Calibri"/>
    </font>
    <font>
      <b/>
      <sz val="11.0"/>
      <color rgb="FF000000"/>
      <name val="Calibri"/>
    </font>
    <font>
      <b/>
      <sz val="10.0"/>
      <name val="Arial"/>
    </font>
    <font>
      <sz val="10.0"/>
      <name val="Arial"/>
    </font>
    <font>
      <sz val="10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A9E9E"/>
        <bgColor rgb="FFFA9E9E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medium">
        <color rgb="FF000000"/>
      </right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0" fontId="1" numFmtId="1" xfId="0" applyFont="1" applyNumberFormat="1"/>
    <xf borderId="0" fillId="0" fontId="2" numFmtId="0" xfId="0" applyFont="1"/>
    <xf borderId="1" fillId="0" fontId="2" numFmtId="0" xfId="0" applyAlignment="1" applyBorder="1" applyFont="1">
      <alignment horizontal="center" textRotation="90" vertical="center"/>
    </xf>
    <xf borderId="0" fillId="0" fontId="2" numFmtId="1" xfId="0" applyFont="1" applyNumberFormat="1"/>
    <xf borderId="0" fillId="0" fontId="1" numFmtId="1" xfId="0" applyAlignment="1" applyFont="1" applyNumberFormat="1">
      <alignment horizontal="center"/>
    </xf>
    <xf borderId="0" fillId="0" fontId="1" numFmtId="1" xfId="0" applyAlignment="1" applyFont="1" applyNumberFormat="1">
      <alignment horizontal="right"/>
    </xf>
    <xf borderId="2" fillId="2" fontId="2" numFmtId="1" xfId="0" applyBorder="1" applyFill="1" applyFont="1" applyNumberFormat="1"/>
    <xf borderId="0" fillId="0" fontId="2" numFmtId="2" xfId="0" applyFont="1" applyNumberFormat="1"/>
    <xf borderId="1" fillId="3" fontId="2" numFmtId="0" xfId="0" applyBorder="1" applyFill="1" applyFont="1"/>
    <xf borderId="1" fillId="0" fontId="2" numFmtId="0" xfId="0" applyBorder="1" applyFont="1"/>
    <xf borderId="0" fillId="0" fontId="1" numFmtId="3" xfId="0" applyFont="1" applyNumberFormat="1"/>
    <xf borderId="1" fillId="2" fontId="2" numFmtId="1" xfId="0" applyBorder="1" applyFont="1" applyNumberFormat="1"/>
    <xf borderId="1" fillId="4" fontId="2" numFmtId="1" xfId="0" applyBorder="1" applyFill="1" applyFont="1" applyNumberFormat="1"/>
    <xf borderId="2" fillId="3" fontId="2" numFmtId="1" xfId="0" applyBorder="1" applyFont="1" applyNumberFormat="1"/>
    <xf borderId="2" fillId="4" fontId="2" numFmtId="1" xfId="0" applyBorder="1" applyFont="1" applyNumberFormat="1"/>
    <xf borderId="0" fillId="0" fontId="3" numFmtId="0" xfId="0" applyFont="1"/>
    <xf borderId="0" fillId="0" fontId="3" numFmtId="0" xfId="0" applyAlignment="1" applyFont="1">
      <alignment horizontal="center" textRotation="90" vertical="center"/>
    </xf>
    <xf borderId="0" fillId="0" fontId="3" numFmtId="1" xfId="0" applyFont="1" applyNumberFormat="1"/>
    <xf borderId="1" fillId="4" fontId="2" numFmtId="0" xfId="0" applyBorder="1" applyFont="1"/>
    <xf borderId="1" fillId="4" fontId="2" numFmtId="2" xfId="0" applyBorder="1" applyFont="1" applyNumberFormat="1"/>
    <xf borderId="1" fillId="4" fontId="3" numFmtId="0" xfId="0" applyBorder="1" applyFont="1"/>
    <xf borderId="1" fillId="4" fontId="0" numFmtId="0" xfId="0" applyBorder="1" applyFont="1"/>
    <xf borderId="1" fillId="4" fontId="2" numFmtId="0" xfId="0" applyAlignment="1" applyBorder="1" applyFont="1">
      <alignment horizontal="center" textRotation="90" vertical="center"/>
    </xf>
    <xf borderId="1" fillId="4" fontId="1" numFmtId="1" xfId="0" applyBorder="1" applyFont="1" applyNumberFormat="1"/>
    <xf borderId="1" fillId="4" fontId="0" numFmtId="1" xfId="0" applyBorder="1" applyFont="1" applyNumberFormat="1"/>
    <xf borderId="1" fillId="4" fontId="3" numFmtId="1" xfId="0" applyBorder="1" applyFont="1" applyNumberFormat="1"/>
    <xf borderId="1" fillId="4" fontId="2" numFmtId="0" xfId="0" applyAlignment="1" applyBorder="1" applyFont="1">
      <alignment textRotation="90"/>
    </xf>
    <xf borderId="1" fillId="4" fontId="1" numFmtId="0" xfId="0" applyAlignment="1" applyBorder="1" applyFont="1">
      <alignment textRotation="90"/>
    </xf>
    <xf borderId="1" fillId="4" fontId="0" numFmtId="0" xfId="0" applyAlignment="1" applyBorder="1" applyFont="1">
      <alignment textRotation="90"/>
    </xf>
    <xf borderId="1" fillId="4" fontId="1" numFmtId="3" xfId="0" applyBorder="1" applyFont="1" applyNumberFormat="1"/>
    <xf borderId="1" fillId="4" fontId="1" numFmtId="0" xfId="0" applyBorder="1" applyFont="1"/>
    <xf borderId="1" fillId="4" fontId="1" numFmtId="2" xfId="0" applyBorder="1" applyFont="1" applyNumberFormat="1"/>
    <xf borderId="1" fillId="4" fontId="0" numFmtId="2" xfId="0" applyBorder="1" applyFont="1" applyNumberFormat="1"/>
    <xf borderId="1" fillId="4" fontId="2" numFmtId="3" xfId="0" applyBorder="1" applyFont="1" applyNumberFormat="1"/>
    <xf borderId="1" fillId="4" fontId="2" numFmtId="10" xfId="0" applyBorder="1" applyFont="1" applyNumberFormat="1"/>
    <xf borderId="1" fillId="4" fontId="1" numFmtId="1" xfId="0" applyAlignment="1" applyBorder="1" applyFont="1" applyNumberFormat="1">
      <alignment horizontal="center"/>
    </xf>
    <xf borderId="1" fillId="4" fontId="1" numFmtId="1" xfId="0" applyAlignment="1" applyBorder="1" applyFont="1" applyNumberFormat="1">
      <alignment horizontal="right"/>
    </xf>
    <xf borderId="3" fillId="0" fontId="3" numFmtId="0" xfId="0" applyAlignment="1" applyBorder="1" applyFont="1">
      <alignment horizontal="center" textRotation="90" vertical="center"/>
    </xf>
    <xf borderId="0" fillId="0" fontId="0" numFmtId="1" xfId="0" applyFont="1" applyNumberFormat="1"/>
    <xf borderId="0" fillId="0" fontId="3" numFmtId="2" xfId="0" applyFont="1" applyNumberFormat="1"/>
    <xf borderId="0" fillId="0" fontId="2" numFmtId="0" xfId="0" applyAlignment="1" applyFont="1">
      <alignment textRotation="90"/>
    </xf>
    <xf borderId="0" fillId="0" fontId="2" numFmtId="3" xfId="0" applyFont="1" applyNumberFormat="1"/>
    <xf borderId="4" fillId="0" fontId="4" numFmtId="0" xfId="0" applyAlignment="1" applyBorder="1" applyFont="1">
      <alignment horizontal="right" shrinkToFit="0" wrapText="1"/>
    </xf>
    <xf borderId="2" fillId="3" fontId="2" numFmtId="3" xfId="0" applyBorder="1" applyFont="1" applyNumberFormat="1"/>
    <xf borderId="2" fillId="4" fontId="2" numFmtId="3" xfId="0" applyBorder="1" applyFont="1" applyNumberFormat="1"/>
    <xf borderId="2" fillId="2" fontId="2" numFmtId="3" xfId="0" applyBorder="1" applyFont="1" applyNumberFormat="1"/>
    <xf borderId="0" fillId="0" fontId="2" numFmtId="10" xfId="0" applyFont="1" applyNumberFormat="1"/>
    <xf borderId="0" fillId="0" fontId="1" numFmtId="0" xfId="0" applyFont="1"/>
    <xf borderId="1" fillId="0" fontId="2" numFmtId="1" xfId="0" applyBorder="1" applyFont="1" applyNumberFormat="1"/>
    <xf borderId="1" fillId="0" fontId="1" numFmtId="1" xfId="0" applyBorder="1" applyFont="1" applyNumberFormat="1"/>
    <xf borderId="2" fillId="4" fontId="2" numFmtId="0" xfId="0" applyBorder="1" applyFont="1"/>
    <xf borderId="3" fillId="0" fontId="2" numFmtId="0" xfId="0" applyAlignment="1" applyBorder="1" applyFont="1">
      <alignment horizontal="center" textRotation="90" vertical="center"/>
    </xf>
    <xf borderId="2" fillId="2" fontId="2" numFmtId="2" xfId="0" applyBorder="1" applyFont="1" applyNumberFormat="1"/>
    <xf borderId="2" fillId="3" fontId="2" numFmtId="2" xfId="0" applyBorder="1" applyFont="1" applyNumberFormat="1"/>
    <xf borderId="2" fillId="3" fontId="2" numFmtId="0" xfId="0" applyBorder="1" applyFont="1"/>
    <xf borderId="2" fillId="2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72.43"/>
    <col customWidth="1" min="3" max="3" width="27.86"/>
    <col customWidth="1" min="4" max="35" width="8.71"/>
  </cols>
  <sheetData>
    <row r="1" ht="14.25" customHeight="1"/>
    <row r="2" ht="14.25" customHeight="1">
      <c r="B2" s="1"/>
      <c r="C2" s="2"/>
      <c r="D2" s="3" t="s">
        <v>0</v>
      </c>
      <c r="E2" s="3" t="s">
        <v>1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  <c r="M2" s="3" t="s">
        <v>9</v>
      </c>
      <c r="N2" s="3" t="s">
        <v>10</v>
      </c>
      <c r="O2" s="3" t="s">
        <v>11</v>
      </c>
      <c r="P2" s="3" t="s">
        <v>12</v>
      </c>
      <c r="Q2" s="3" t="s">
        <v>13</v>
      </c>
      <c r="R2" s="3" t="s">
        <v>14</v>
      </c>
      <c r="S2" s="3" t="s">
        <v>15</v>
      </c>
      <c r="T2" s="3" t="s">
        <v>16</v>
      </c>
      <c r="U2" s="3" t="s">
        <v>17</v>
      </c>
      <c r="V2" s="3" t="s">
        <v>18</v>
      </c>
      <c r="W2" s="3" t="s">
        <v>19</v>
      </c>
      <c r="X2" s="3" t="s">
        <v>20</v>
      </c>
      <c r="Y2" s="3" t="s">
        <v>21</v>
      </c>
      <c r="Z2" s="3" t="s">
        <v>22</v>
      </c>
      <c r="AA2" s="3" t="s">
        <v>23</v>
      </c>
      <c r="AB2" s="3" t="s">
        <v>24</v>
      </c>
      <c r="AC2" s="2"/>
      <c r="AD2" s="2"/>
      <c r="AE2" s="2"/>
      <c r="AF2" s="2"/>
      <c r="AG2" s="2"/>
      <c r="AH2" s="2"/>
      <c r="AI2" s="2"/>
    </row>
    <row r="3" ht="14.2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ht="14.25" customHeight="1">
      <c r="B4" s="2" t="s">
        <v>25</v>
      </c>
      <c r="C4" s="2"/>
      <c r="D4" s="2">
        <v>4330.0</v>
      </c>
      <c r="E4" s="2">
        <v>27503.0</v>
      </c>
      <c r="F4" s="2">
        <v>26719.0</v>
      </c>
      <c r="G4" s="2">
        <v>37473.0</v>
      </c>
      <c r="H4" s="2">
        <v>10947.0</v>
      </c>
      <c r="I4" s="2">
        <v>14673.0</v>
      </c>
      <c r="J4" s="2">
        <v>10994.0</v>
      </c>
      <c r="K4" s="2"/>
      <c r="L4" s="2">
        <v>23190.0</v>
      </c>
      <c r="M4" s="2">
        <v>7467.0</v>
      </c>
      <c r="N4" s="2">
        <v>16609.0</v>
      </c>
      <c r="O4" s="2">
        <v>7538.0</v>
      </c>
      <c r="P4" s="2">
        <v>52583.0</v>
      </c>
      <c r="Q4" s="2"/>
      <c r="R4" s="2">
        <v>11034.0</v>
      </c>
      <c r="S4" s="2">
        <v>27335.0</v>
      </c>
      <c r="T4" s="2">
        <v>3376.0</v>
      </c>
      <c r="U4" s="2">
        <v>114381.0</v>
      </c>
      <c r="V4" s="2"/>
      <c r="W4" s="2">
        <v>17827.0</v>
      </c>
      <c r="X4" s="2">
        <v>10318.0</v>
      </c>
      <c r="Y4" s="2"/>
      <c r="Z4" s="2">
        <v>15491.0</v>
      </c>
      <c r="AA4" s="2">
        <v>2380.0</v>
      </c>
      <c r="AB4" s="2">
        <v>3458.0</v>
      </c>
      <c r="AC4" s="2" t="str">
        <f>SUM(D4:AB4)</f>
        <v>445626</v>
      </c>
      <c r="AD4" s="2" t="s">
        <v>26</v>
      </c>
      <c r="AE4" s="2"/>
      <c r="AF4" s="2"/>
      <c r="AG4" s="2"/>
      <c r="AH4" s="2"/>
      <c r="AI4" s="2"/>
    </row>
    <row r="5" ht="14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ht="14.25" customHeight="1">
      <c r="B6" s="2" t="s">
        <v>27</v>
      </c>
      <c r="C6" s="2"/>
      <c r="D6" s="4">
        <v>5855.639726346026</v>
      </c>
      <c r="E6" s="5">
        <v>38500.80650172172</v>
      </c>
      <c r="F6" s="5">
        <v>35086.41627154594</v>
      </c>
      <c r="G6" s="5">
        <v>50439.31678570441</v>
      </c>
      <c r="H6" s="5">
        <v>14916.222134026035</v>
      </c>
      <c r="I6" s="5">
        <v>18562.782996172682</v>
      </c>
      <c r="J6" s="5">
        <v>15966.423758643181</v>
      </c>
      <c r="K6" s="4"/>
      <c r="L6" s="5">
        <v>31531.735702051592</v>
      </c>
      <c r="M6" s="5">
        <v>10029.771301141363</v>
      </c>
      <c r="N6" s="5">
        <v>22517.587420765758</v>
      </c>
      <c r="O6" s="5">
        <v>10065.337866039026</v>
      </c>
      <c r="P6" s="5">
        <v>74118.74532646054</v>
      </c>
      <c r="Q6" s="4"/>
      <c r="R6" s="5">
        <v>13982.599805462341</v>
      </c>
      <c r="S6" s="5">
        <v>35994.35163657243</v>
      </c>
      <c r="T6" s="5">
        <v>4394.4466851336465</v>
      </c>
      <c r="U6" s="5">
        <v>162804.9628589228</v>
      </c>
      <c r="V6" s="4"/>
      <c r="W6" s="5">
        <v>22353.58603818208</v>
      </c>
      <c r="X6" s="5">
        <v>13010.44703159285</v>
      </c>
      <c r="Y6" s="4"/>
      <c r="Z6" s="5">
        <v>19931.107784596716</v>
      </c>
      <c r="AA6" s="5">
        <v>3045.881099430538</v>
      </c>
      <c r="AB6" s="5">
        <v>4280.83126948833</v>
      </c>
      <c r="AC6" s="6">
        <v>607389.0</v>
      </c>
      <c r="AD6" s="2" t="s">
        <v>28</v>
      </c>
      <c r="AE6" s="2"/>
      <c r="AF6" s="2"/>
      <c r="AG6" s="2"/>
      <c r="AH6" s="2"/>
      <c r="AI6" s="2"/>
    </row>
    <row r="7" ht="14.25" customHeight="1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ht="14.25" customHeight="1">
      <c r="B8" s="2" t="s">
        <v>29</v>
      </c>
      <c r="C8" s="2"/>
      <c r="D8" s="4" t="str">
        <f t="shared" ref="D8:J8" si="1">(D4/D6)*100</f>
        <v>74</v>
      </c>
      <c r="E8" s="4" t="str">
        <f t="shared" si="1"/>
        <v>71</v>
      </c>
      <c r="F8" s="7" t="str">
        <f t="shared" si="1"/>
        <v>76</v>
      </c>
      <c r="G8" s="4" t="str">
        <f t="shared" si="1"/>
        <v>74</v>
      </c>
      <c r="H8" s="4" t="str">
        <f t="shared" si="1"/>
        <v>73</v>
      </c>
      <c r="I8" s="7" t="str">
        <f t="shared" si="1"/>
        <v>79</v>
      </c>
      <c r="J8" s="4" t="str">
        <f t="shared" si="1"/>
        <v>69</v>
      </c>
      <c r="K8" s="4"/>
      <c r="L8" s="4" t="str">
        <f t="shared" ref="L8:P8" si="2">(L4/L6)*100</f>
        <v>74</v>
      </c>
      <c r="M8" s="4" t="str">
        <f t="shared" si="2"/>
        <v>74</v>
      </c>
      <c r="N8" s="4" t="str">
        <f t="shared" si="2"/>
        <v>74</v>
      </c>
      <c r="O8" s="4" t="str">
        <f t="shared" si="2"/>
        <v>75</v>
      </c>
      <c r="P8" s="4" t="str">
        <f t="shared" si="2"/>
        <v>71</v>
      </c>
      <c r="Q8" s="4"/>
      <c r="R8" s="7" t="str">
        <f t="shared" ref="R8:U8" si="3">(R4/R6)*100</f>
        <v>79</v>
      </c>
      <c r="S8" s="7" t="str">
        <f t="shared" si="3"/>
        <v>76</v>
      </c>
      <c r="T8" s="7" t="str">
        <f t="shared" si="3"/>
        <v>77</v>
      </c>
      <c r="U8" s="4" t="str">
        <f t="shared" si="3"/>
        <v>70</v>
      </c>
      <c r="V8" s="4"/>
      <c r="W8" s="7" t="str">
        <f t="shared" ref="W8:X8" si="4">(W4/W6)*100</f>
        <v>80</v>
      </c>
      <c r="X8" s="7" t="str">
        <f t="shared" si="4"/>
        <v>79</v>
      </c>
      <c r="Y8" s="4"/>
      <c r="Z8" s="7" t="str">
        <f t="shared" ref="Z8:AC8" si="5">(Z4/Z6)*100</f>
        <v>78</v>
      </c>
      <c r="AA8" s="7" t="str">
        <f t="shared" si="5"/>
        <v>78</v>
      </c>
      <c r="AB8" s="7" t="str">
        <f t="shared" si="5"/>
        <v>81</v>
      </c>
      <c r="AC8" s="8" t="str">
        <f t="shared" si="5"/>
        <v>73.37</v>
      </c>
      <c r="AD8" s="2" t="s">
        <v>30</v>
      </c>
      <c r="AE8" s="2"/>
      <c r="AF8" s="2"/>
      <c r="AG8" s="2"/>
      <c r="AH8" s="2"/>
      <c r="AI8" s="2"/>
    </row>
    <row r="9" ht="14.25" customHeigh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ht="14.25" customHeight="1">
      <c r="B10" s="2"/>
      <c r="C10" s="2"/>
      <c r="D10" s="4"/>
      <c r="E10" s="9"/>
      <c r="F10" s="10" t="s">
        <v>31</v>
      </c>
      <c r="G10" s="10"/>
      <c r="H10" s="10"/>
      <c r="I10" s="10"/>
      <c r="J10" s="10"/>
      <c r="K10" s="10"/>
      <c r="L10" s="10"/>
      <c r="M10" s="10"/>
      <c r="N10" s="10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11">
        <v>155912.8</v>
      </c>
      <c r="AD10" s="2" t="s">
        <v>32</v>
      </c>
      <c r="AE10" s="2"/>
      <c r="AF10" s="2"/>
      <c r="AG10" s="2"/>
      <c r="AH10" s="2"/>
      <c r="AI10" s="2"/>
    </row>
    <row r="11" ht="14.25" customHeight="1">
      <c r="B11" s="2"/>
      <c r="C11" s="2"/>
      <c r="D11" s="4"/>
      <c r="E11" s="12"/>
      <c r="F11" s="13" t="s">
        <v>33</v>
      </c>
      <c r="G11" s="13"/>
      <c r="H11" s="13"/>
      <c r="I11" s="13"/>
      <c r="J11" s="13"/>
      <c r="K11" s="13"/>
      <c r="L11" s="13"/>
      <c r="M11" s="13"/>
      <c r="N11" s="13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8"/>
      <c r="AD11" s="2"/>
      <c r="AE11" s="2"/>
      <c r="AF11" s="2"/>
      <c r="AG11" s="2"/>
      <c r="AH11" s="2"/>
      <c r="AI11" s="2"/>
    </row>
    <row r="12" ht="14.25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8">
        <v>25.66934863818739</v>
      </c>
      <c r="AD12" s="2" t="s">
        <v>34</v>
      </c>
      <c r="AE12" s="2"/>
      <c r="AF12" s="2"/>
      <c r="AG12" s="2"/>
      <c r="AH12" s="2"/>
      <c r="AI12" s="2"/>
    </row>
    <row r="13" ht="14.25" customHeight="1">
      <c r="B13" s="2" t="s">
        <v>35</v>
      </c>
      <c r="C13" s="2"/>
      <c r="D13" s="14">
        <v>87.94696657963213</v>
      </c>
      <c r="E13" s="14">
        <v>88.2633337917486</v>
      </c>
      <c r="F13" s="14">
        <v>87.88413083191354</v>
      </c>
      <c r="G13" s="14">
        <v>93.53902101965461</v>
      </c>
      <c r="H13" s="7">
        <v>80.77215363860748</v>
      </c>
      <c r="I13" s="14">
        <v>90.9968781552804</v>
      </c>
      <c r="J13" s="15">
        <v>70.81555655699705</v>
      </c>
      <c r="K13" s="14">
        <v>114.96337423278806</v>
      </c>
      <c r="L13" s="14">
        <v>82.48779498258142</v>
      </c>
      <c r="M13" s="14">
        <v>87.21152444366382</v>
      </c>
      <c r="N13" s="7">
        <v>80.63939213382736</v>
      </c>
      <c r="O13" s="14">
        <v>90.31595715066713</v>
      </c>
      <c r="P13" s="14">
        <v>83.88191948448413</v>
      </c>
      <c r="Q13" s="14">
        <v>120.0819104134674</v>
      </c>
      <c r="R13" s="14">
        <v>108.13246231861069</v>
      </c>
      <c r="S13" s="14">
        <v>93.52605852294367</v>
      </c>
      <c r="T13" s="14">
        <v>92.8451499729377</v>
      </c>
      <c r="U13" s="7">
        <v>80.0</v>
      </c>
      <c r="V13" s="15"/>
      <c r="W13" s="14">
        <v>96.07030669932018</v>
      </c>
      <c r="X13" s="7">
        <v>77.77826359603705</v>
      </c>
      <c r="Y13" s="15"/>
      <c r="Z13" s="14">
        <v>99.71314781644821</v>
      </c>
      <c r="AA13" s="14">
        <v>97.96779872588536</v>
      </c>
      <c r="AB13" s="14">
        <v>98.34833250480835</v>
      </c>
      <c r="AC13" s="2"/>
      <c r="AD13" s="2"/>
      <c r="AE13" s="2"/>
      <c r="AF13" s="2"/>
      <c r="AG13" s="2"/>
      <c r="AH13" s="2"/>
      <c r="AI13" s="2"/>
    </row>
    <row r="14" ht="14.25" customHeight="1">
      <c r="B14" s="2" t="s">
        <v>36</v>
      </c>
      <c r="C14" s="2"/>
      <c r="D14" s="14">
        <v>11.346080086394508</v>
      </c>
      <c r="E14" s="14">
        <v>10.066817951105264</v>
      </c>
      <c r="F14" s="7">
        <v>7.573366362119941</v>
      </c>
      <c r="G14" s="14">
        <v>13.472297815645604</v>
      </c>
      <c r="H14" s="7">
        <v>2.9139891019357265</v>
      </c>
      <c r="I14" s="4">
        <v>6.97460105983545</v>
      </c>
      <c r="J14" s="4">
        <v>-1.0015245014721046</v>
      </c>
      <c r="K14" s="4"/>
      <c r="L14" s="7">
        <v>8.213198671519962</v>
      </c>
      <c r="M14" s="7">
        <v>9.307548132449725</v>
      </c>
      <c r="N14" s="7">
        <v>2.890233170314403</v>
      </c>
      <c r="O14" s="14">
        <v>12.290091152551597</v>
      </c>
      <c r="P14" s="7">
        <v>8.705700167272468</v>
      </c>
      <c r="Q14" s="4"/>
      <c r="R14" s="14">
        <v>19.259740396990424</v>
      </c>
      <c r="S14" s="14">
        <v>13.41349344134467</v>
      </c>
      <c r="T14" s="14">
        <v>11.23668527965242</v>
      </c>
      <c r="U14" s="7">
        <v>1.0</v>
      </c>
      <c r="V14" s="4"/>
      <c r="W14" s="14">
        <v>12.47087917817619</v>
      </c>
      <c r="X14" s="4">
        <v>-2.1706103306284206</v>
      </c>
      <c r="Y14" s="4"/>
      <c r="Z14" s="14">
        <v>15.992431544389262</v>
      </c>
      <c r="AA14" s="14">
        <v>15.102532100380913</v>
      </c>
      <c r="AB14" s="14">
        <v>15.001889252664014</v>
      </c>
      <c r="AC14" s="2"/>
      <c r="AD14" s="2"/>
      <c r="AE14" s="2"/>
      <c r="AF14" s="2"/>
      <c r="AG14" s="2"/>
      <c r="AH14" s="2"/>
      <c r="AI14" s="2"/>
    </row>
    <row r="15" ht="14.25" customHeight="1">
      <c r="B15" s="2" t="s">
        <v>37</v>
      </c>
      <c r="C15" s="2"/>
      <c r="D15" s="14">
        <v>15.825186231546724</v>
      </c>
      <c r="E15" s="14">
        <v>18.22398624503127</v>
      </c>
      <c r="F15" s="14">
        <v>13.52585318080854</v>
      </c>
      <c r="G15" s="14">
        <v>20.77206358771228</v>
      </c>
      <c r="H15" s="7">
        <v>8.442295962284021</v>
      </c>
      <c r="I15" s="14">
        <v>12.21355079981258</v>
      </c>
      <c r="J15" s="7">
        <v>2.8833219571057924</v>
      </c>
      <c r="K15" s="4"/>
      <c r="L15" s="14">
        <v>9.992649366785088</v>
      </c>
      <c r="M15" s="14">
        <v>13.307591534102727</v>
      </c>
      <c r="N15" s="7">
        <v>7.697268025588926</v>
      </c>
      <c r="O15" s="14">
        <v>16.52994728875332</v>
      </c>
      <c r="P15" s="14">
        <v>13.804949858937704</v>
      </c>
      <c r="Q15" s="4"/>
      <c r="R15" s="14">
        <v>32.17069926255007</v>
      </c>
      <c r="S15" s="14">
        <v>18.521722290182453</v>
      </c>
      <c r="T15" s="14">
        <v>16.593293845837465</v>
      </c>
      <c r="U15" s="7">
        <v>4.074621155784854</v>
      </c>
      <c r="V15" s="4"/>
      <c r="W15" s="14">
        <v>18.382315894478822</v>
      </c>
      <c r="X15" s="4">
        <v>-0.7933221393806775</v>
      </c>
      <c r="Y15" s="4"/>
      <c r="Z15" s="14">
        <v>23.510498188979014</v>
      </c>
      <c r="AA15" s="14">
        <v>20.642178320474088</v>
      </c>
      <c r="AB15" s="14">
        <v>18.312500619811928</v>
      </c>
      <c r="AC15" s="2"/>
      <c r="AD15" s="2"/>
      <c r="AE15" s="2"/>
      <c r="AF15" s="2"/>
      <c r="AG15" s="2"/>
      <c r="AH15" s="2"/>
      <c r="AI15" s="2"/>
    </row>
    <row r="16" ht="14.25" customHeight="1"/>
    <row r="17" ht="14.25" customHeight="1"/>
    <row r="18" ht="14.25" customHeight="1">
      <c r="E18" s="9"/>
      <c r="F18" s="10" t="s">
        <v>38</v>
      </c>
      <c r="G18" s="10"/>
      <c r="H18" s="10"/>
      <c r="I18" s="10"/>
      <c r="J18" s="10"/>
      <c r="K18" s="10"/>
      <c r="L18" s="10"/>
      <c r="M18" s="10"/>
      <c r="N18" s="10"/>
      <c r="O18" s="2"/>
      <c r="P18" s="2"/>
      <c r="Q18" s="2"/>
      <c r="R18" s="2"/>
      <c r="AD18" s="2"/>
      <c r="AE18" s="2"/>
      <c r="AF18" s="2"/>
      <c r="AG18" s="2"/>
      <c r="AH18" s="2"/>
    </row>
    <row r="19" ht="14.25" customHeight="1">
      <c r="E19" s="12"/>
      <c r="F19" s="13" t="s">
        <v>39</v>
      </c>
      <c r="G19" s="13"/>
      <c r="H19" s="13"/>
      <c r="I19" s="13"/>
      <c r="J19" s="13"/>
      <c r="K19" s="13"/>
      <c r="L19" s="13"/>
      <c r="M19" s="13"/>
      <c r="N19" s="13"/>
      <c r="O19" s="2"/>
      <c r="P19" s="2"/>
      <c r="Q19" s="2"/>
      <c r="R19" s="2"/>
      <c r="AD19" s="2"/>
      <c r="AE19" s="2"/>
      <c r="AF19" s="2"/>
      <c r="AG19" s="2"/>
      <c r="AH19" s="2"/>
    </row>
    <row r="20" ht="14.25" customHeight="1">
      <c r="AD20" s="2"/>
      <c r="AE20" s="2"/>
      <c r="AF20" s="2"/>
      <c r="AG20" s="2"/>
      <c r="AH20" s="2"/>
      <c r="AI20" s="2"/>
    </row>
    <row r="21" ht="14.25" customHeight="1">
      <c r="AD21" s="2"/>
      <c r="AE21" s="2"/>
      <c r="AF21" s="2"/>
      <c r="AG21" s="2"/>
      <c r="AH21" s="2"/>
    </row>
    <row r="22" ht="14.25" customHeight="1">
      <c r="AD22" s="2"/>
      <c r="AE22" s="2"/>
      <c r="AF22" s="2"/>
      <c r="AG22" s="2"/>
      <c r="AH22" s="2"/>
    </row>
    <row r="23" ht="14.25" customHeight="1">
      <c r="AD23" s="2"/>
      <c r="AE23" s="2"/>
      <c r="AF23" s="2"/>
      <c r="AG23" s="2"/>
      <c r="AH23" s="2"/>
    </row>
    <row r="24" ht="14.25" customHeight="1">
      <c r="AD24" s="2"/>
      <c r="AE24" s="2"/>
      <c r="AF24" s="2"/>
      <c r="AG24" s="2"/>
      <c r="AH24" s="2"/>
    </row>
    <row r="25" ht="14.25" customHeight="1">
      <c r="AD25" s="2"/>
      <c r="AE25" s="2"/>
      <c r="AF25" s="2"/>
      <c r="AG25" s="2"/>
      <c r="AH25" s="2"/>
    </row>
    <row r="26" ht="14.25" customHeight="1">
      <c r="AD26" s="2"/>
      <c r="AE26" s="2"/>
      <c r="AF26" s="2"/>
      <c r="AG26" s="2"/>
      <c r="AH26" s="2"/>
    </row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9.0"/>
    <col customWidth="1" min="3" max="3" width="58.29"/>
    <col customWidth="1" min="4" max="46" width="8.71"/>
  </cols>
  <sheetData>
    <row r="1" ht="14.25" customHeight="1"/>
    <row r="2" ht="14.25" customHeight="1">
      <c r="B2" s="16"/>
      <c r="C2" s="16"/>
      <c r="D2" s="16"/>
      <c r="E2" s="16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6"/>
      <c r="AF2" s="16"/>
      <c r="AG2" s="16"/>
      <c r="AH2" s="16"/>
      <c r="AI2" s="16"/>
      <c r="AJ2" s="16"/>
      <c r="AK2" s="16"/>
    </row>
    <row r="3" ht="14.25" customHeight="1">
      <c r="B3" s="16"/>
      <c r="C3" s="16"/>
      <c r="D3" s="16"/>
      <c r="E3" s="18"/>
      <c r="F3" s="18"/>
      <c r="G3" s="18"/>
      <c r="H3" s="18"/>
      <c r="I3" s="18"/>
      <c r="J3" s="18"/>
      <c r="K3" s="18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</row>
    <row r="4" ht="14.25" customHeight="1">
      <c r="B4" s="16"/>
      <c r="C4" s="2"/>
      <c r="D4" s="2"/>
      <c r="E4" s="3" t="s">
        <v>0</v>
      </c>
      <c r="F4" s="3" t="s">
        <v>1</v>
      </c>
      <c r="G4" s="3" t="s">
        <v>2</v>
      </c>
      <c r="H4" s="3" t="s">
        <v>3</v>
      </c>
      <c r="I4" s="3" t="s">
        <v>4</v>
      </c>
      <c r="J4" s="3" t="s">
        <v>5</v>
      </c>
      <c r="K4" s="3" t="s">
        <v>6</v>
      </c>
      <c r="L4" s="3" t="s">
        <v>7</v>
      </c>
      <c r="M4" s="3" t="s">
        <v>8</v>
      </c>
      <c r="N4" s="3" t="s">
        <v>9</v>
      </c>
      <c r="O4" s="3" t="s">
        <v>10</v>
      </c>
      <c r="P4" s="3" t="s">
        <v>11</v>
      </c>
      <c r="Q4" s="3" t="s">
        <v>12</v>
      </c>
      <c r="R4" s="3" t="s">
        <v>13</v>
      </c>
      <c r="S4" s="3" t="s">
        <v>14</v>
      </c>
      <c r="T4" s="3" t="s">
        <v>15</v>
      </c>
      <c r="U4" s="3" t="s">
        <v>16</v>
      </c>
      <c r="V4" s="3" t="s">
        <v>17</v>
      </c>
      <c r="W4" s="3" t="s">
        <v>18</v>
      </c>
      <c r="X4" s="3" t="s">
        <v>19</v>
      </c>
      <c r="Y4" s="3" t="s">
        <v>20</v>
      </c>
      <c r="Z4" s="3" t="s">
        <v>21</v>
      </c>
      <c r="AA4" s="3" t="s">
        <v>22</v>
      </c>
      <c r="AB4" s="3" t="s">
        <v>23</v>
      </c>
      <c r="AC4" s="3" t="s">
        <v>24</v>
      </c>
      <c r="AD4" s="3"/>
      <c r="AE4" s="2"/>
      <c r="AF4" s="2"/>
      <c r="AG4" s="2"/>
      <c r="AH4" s="2"/>
      <c r="AI4" s="16"/>
      <c r="AJ4" s="16"/>
      <c r="AK4" s="16"/>
    </row>
    <row r="5" ht="14.25" customHeight="1">
      <c r="B5" s="16"/>
      <c r="C5" s="2" t="s">
        <v>40</v>
      </c>
      <c r="D5" s="2"/>
      <c r="E5" s="4">
        <v>4317.0</v>
      </c>
      <c r="F5" s="4">
        <v>32316.0</v>
      </c>
      <c r="G5" s="4">
        <v>28214.0</v>
      </c>
      <c r="H5" s="4">
        <v>40011.0</v>
      </c>
      <c r="I5" s="4">
        <v>12835.0</v>
      </c>
      <c r="J5" s="4">
        <v>14983.0</v>
      </c>
      <c r="K5" s="4">
        <v>11809.0</v>
      </c>
      <c r="L5" s="2"/>
      <c r="M5" s="2">
        <v>24504.0</v>
      </c>
      <c r="N5" s="2">
        <v>7370.0</v>
      </c>
      <c r="O5" s="2">
        <v>17701.0</v>
      </c>
      <c r="P5" s="2">
        <v>7597.0</v>
      </c>
      <c r="Q5" s="2">
        <v>56366.0</v>
      </c>
      <c r="R5" s="2"/>
      <c r="S5" s="2">
        <v>12630.0</v>
      </c>
      <c r="T5" s="2">
        <v>27796.0</v>
      </c>
      <c r="U5" s="2">
        <v>3290.0</v>
      </c>
      <c r="V5" s="2">
        <v>129408.0</v>
      </c>
      <c r="W5" s="2"/>
      <c r="X5" s="2">
        <v>19647.0</v>
      </c>
      <c r="Y5" s="2">
        <v>10740.0</v>
      </c>
      <c r="Z5" s="2"/>
      <c r="AA5" s="2">
        <v>17238.0</v>
      </c>
      <c r="AB5" s="2">
        <v>2280.0</v>
      </c>
      <c r="AC5" s="2">
        <v>3378.0</v>
      </c>
      <c r="AD5" s="2">
        <v>484430.0</v>
      </c>
      <c r="AE5" s="2" t="s">
        <v>41</v>
      </c>
      <c r="AF5" s="2"/>
      <c r="AG5" s="2"/>
      <c r="AH5" s="2"/>
      <c r="AI5" s="16"/>
      <c r="AJ5" s="16"/>
      <c r="AK5" s="16"/>
    </row>
    <row r="6" ht="14.25" customHeight="1">
      <c r="B6" s="16"/>
      <c r="C6" s="2"/>
      <c r="D6" s="2"/>
      <c r="E6" s="4"/>
      <c r="F6" s="4"/>
      <c r="G6" s="4"/>
      <c r="H6" s="4"/>
      <c r="I6" s="4"/>
      <c r="J6" s="4"/>
      <c r="K6" s="4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4"/>
      <c r="AE6" s="2"/>
      <c r="AF6" s="2"/>
      <c r="AG6" s="2"/>
      <c r="AH6" s="2"/>
      <c r="AI6" s="16"/>
      <c r="AJ6" s="16"/>
      <c r="AK6" s="16"/>
    </row>
    <row r="7" ht="14.25" customHeight="1">
      <c r="B7" s="16"/>
      <c r="C7" s="2" t="s">
        <v>42</v>
      </c>
      <c r="D7" s="2"/>
      <c r="E7" s="4">
        <v>5504.628407598424</v>
      </c>
      <c r="F7" s="4">
        <v>40602.052447384434</v>
      </c>
      <c r="G7" s="4">
        <v>34363.53925745587</v>
      </c>
      <c r="H7" s="4">
        <v>49037.29458307973</v>
      </c>
      <c r="I7" s="4">
        <v>16263.67484063171</v>
      </c>
      <c r="J7" s="4">
        <v>17776.75809654996</v>
      </c>
      <c r="K7" s="4">
        <v>16234.122433289554</v>
      </c>
      <c r="L7" s="2"/>
      <c r="M7" s="4">
        <v>32531.290002242364</v>
      </c>
      <c r="N7" s="4">
        <v>9394.710294070539</v>
      </c>
      <c r="O7" s="4">
        <v>22529.770277412954</v>
      </c>
      <c r="P7" s="4">
        <v>9600.592065220873</v>
      </c>
      <c r="Q7" s="4">
        <v>74123.34809558894</v>
      </c>
      <c r="R7" s="2"/>
      <c r="S7" s="4">
        <v>13754.675457282892</v>
      </c>
      <c r="T7" s="4">
        <v>34294.583640324185</v>
      </c>
      <c r="U7" s="2">
        <v>4003.3661146170357</v>
      </c>
      <c r="V7" s="4">
        <v>171798.97976262934</v>
      </c>
      <c r="W7" s="2"/>
      <c r="X7" s="5">
        <v>22935.623338245186</v>
      </c>
      <c r="Y7" s="2">
        <v>13311.38934715059</v>
      </c>
      <c r="Z7" s="2"/>
      <c r="AA7" s="2">
        <v>20222.712344235515</v>
      </c>
      <c r="AB7" s="2">
        <v>2724.7319569465353</v>
      </c>
      <c r="AC7" s="2">
        <v>4017.1572380433736</v>
      </c>
      <c r="AD7" s="2">
        <v>615025.0</v>
      </c>
      <c r="AE7" s="2" t="s">
        <v>43</v>
      </c>
      <c r="AF7" s="2"/>
      <c r="AG7" s="2"/>
      <c r="AH7" s="2"/>
      <c r="AI7" s="16"/>
      <c r="AJ7" s="16"/>
      <c r="AK7" s="16"/>
    </row>
    <row r="8" ht="14.25" customHeight="1">
      <c r="B8" s="16"/>
      <c r="C8" s="2"/>
      <c r="D8" s="2"/>
      <c r="E8" s="4"/>
      <c r="F8" s="4"/>
      <c r="G8" s="4"/>
      <c r="H8" s="4"/>
      <c r="I8" s="4"/>
      <c r="J8" s="4"/>
      <c r="K8" s="4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16"/>
      <c r="AJ8" s="16"/>
      <c r="AK8" s="16"/>
    </row>
    <row r="9" ht="14.25" customHeight="1">
      <c r="B9" s="16"/>
      <c r="C9" s="2" t="s">
        <v>29</v>
      </c>
      <c r="D9" s="2"/>
      <c r="E9" s="7" t="str">
        <f t="shared" ref="E9:K9" si="1">(E5/E7)*100</f>
        <v>78</v>
      </c>
      <c r="F9" s="7" t="str">
        <f t="shared" si="1"/>
        <v>80</v>
      </c>
      <c r="G9" s="14" t="str">
        <f t="shared" si="1"/>
        <v>82</v>
      </c>
      <c r="H9" s="14" t="str">
        <f t="shared" si="1"/>
        <v>82</v>
      </c>
      <c r="I9" s="7" t="str">
        <f t="shared" si="1"/>
        <v>79</v>
      </c>
      <c r="J9" s="14" t="str">
        <f t="shared" si="1"/>
        <v>84</v>
      </c>
      <c r="K9" s="4" t="str">
        <f t="shared" si="1"/>
        <v>73</v>
      </c>
      <c r="L9" s="4"/>
      <c r="M9" s="4" t="str">
        <f t="shared" ref="M9:Q9" si="2">(M5/M7)*100</f>
        <v>75</v>
      </c>
      <c r="N9" s="7" t="str">
        <f t="shared" si="2"/>
        <v>78</v>
      </c>
      <c r="O9" s="7" t="str">
        <f t="shared" si="2"/>
        <v>79</v>
      </c>
      <c r="P9" s="7" t="str">
        <f t="shared" si="2"/>
        <v>79</v>
      </c>
      <c r="Q9" s="4" t="str">
        <f t="shared" si="2"/>
        <v>76</v>
      </c>
      <c r="R9" s="4"/>
      <c r="S9" s="14" t="str">
        <f t="shared" ref="S9:V9" si="3">(S5/S7)*100</f>
        <v>92</v>
      </c>
      <c r="T9" s="7" t="str">
        <f t="shared" si="3"/>
        <v>81</v>
      </c>
      <c r="U9" s="14" t="str">
        <f t="shared" si="3"/>
        <v>82</v>
      </c>
      <c r="V9" s="4" t="str">
        <f t="shared" si="3"/>
        <v>75</v>
      </c>
      <c r="W9" s="4"/>
      <c r="X9" s="14" t="str">
        <f t="shared" ref="X9:Y9" si="4">(X5/X7)*100</f>
        <v>86</v>
      </c>
      <c r="Y9" s="7" t="str">
        <f t="shared" si="4"/>
        <v>81</v>
      </c>
      <c r="Z9" s="4"/>
      <c r="AA9" s="14" t="str">
        <f t="shared" ref="AA9:AD9" si="5">(AA5/AA7)*100</f>
        <v>85</v>
      </c>
      <c r="AB9" s="14" t="str">
        <f t="shared" si="5"/>
        <v>84</v>
      </c>
      <c r="AC9" s="14" t="str">
        <f t="shared" si="5"/>
        <v>84</v>
      </c>
      <c r="AD9" s="8" t="str">
        <f t="shared" si="5"/>
        <v>78.77</v>
      </c>
      <c r="AE9" s="2" t="s">
        <v>44</v>
      </c>
      <c r="AF9" s="2"/>
      <c r="AG9" s="2"/>
      <c r="AH9" s="2"/>
      <c r="AI9" s="16"/>
      <c r="AJ9" s="16"/>
      <c r="AK9" s="16"/>
    </row>
    <row r="10" ht="14.25" customHeight="1">
      <c r="B10" s="16"/>
      <c r="C10" s="2"/>
      <c r="D10" s="2"/>
      <c r="E10" s="4"/>
      <c r="F10" s="4"/>
      <c r="G10" s="4"/>
      <c r="H10" s="4"/>
      <c r="I10" s="4"/>
      <c r="J10" s="4"/>
      <c r="K10" s="4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16"/>
      <c r="AJ10" s="16"/>
      <c r="AK10" s="16"/>
    </row>
    <row r="11" ht="14.25" customHeight="1">
      <c r="B11" s="16"/>
      <c r="C11" s="2"/>
      <c r="D11" s="2"/>
      <c r="E11" s="4"/>
      <c r="F11" s="9"/>
      <c r="G11" s="10" t="s">
        <v>31</v>
      </c>
      <c r="H11" s="10"/>
      <c r="I11" s="10"/>
      <c r="J11" s="10"/>
      <c r="K11" s="10"/>
      <c r="L11" s="10"/>
      <c r="M11" s="10"/>
      <c r="N11" s="10"/>
      <c r="O11" s="10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16"/>
      <c r="AJ11" s="16"/>
      <c r="AK11" s="16"/>
    </row>
    <row r="12" ht="14.25" customHeight="1">
      <c r="B12" s="16"/>
      <c r="C12" s="2"/>
      <c r="D12" s="2"/>
      <c r="E12" s="4"/>
      <c r="F12" s="12"/>
      <c r="G12" s="13" t="s">
        <v>33</v>
      </c>
      <c r="H12" s="13"/>
      <c r="I12" s="13"/>
      <c r="J12" s="13"/>
      <c r="K12" s="13"/>
      <c r="L12" s="13"/>
      <c r="M12" s="13"/>
      <c r="N12" s="13"/>
      <c r="O12" s="13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11">
        <v>151480.4</v>
      </c>
      <c r="AE12" s="2" t="s">
        <v>45</v>
      </c>
      <c r="AF12" s="2"/>
      <c r="AG12" s="2"/>
      <c r="AH12" s="2"/>
      <c r="AI12" s="16"/>
      <c r="AJ12" s="16"/>
      <c r="AK12" s="16"/>
    </row>
    <row r="13" ht="14.25" customHeight="1">
      <c r="B13" s="16"/>
      <c r="C13" s="2"/>
      <c r="D13" s="2"/>
      <c r="E13" s="4"/>
      <c r="F13" s="4"/>
      <c r="G13" s="4"/>
      <c r="H13" s="4"/>
      <c r="I13" s="4"/>
      <c r="J13" s="4"/>
      <c r="K13" s="4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16"/>
      <c r="AJ13" s="16"/>
      <c r="AK13" s="16"/>
    </row>
    <row r="14" ht="14.25" customHeight="1">
      <c r="B14" s="16"/>
      <c r="C14" s="19"/>
      <c r="D14" s="19"/>
      <c r="E14" s="13"/>
      <c r="F14" s="13"/>
      <c r="G14" s="13"/>
      <c r="H14" s="13"/>
      <c r="I14" s="13"/>
      <c r="J14" s="13"/>
      <c r="K14" s="13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20" t="str">
        <f>(AD12/AD7)*100</f>
        <v>24.63</v>
      </c>
      <c r="AE14" s="2" t="s">
        <v>46</v>
      </c>
      <c r="AF14" s="19"/>
      <c r="AG14" s="19"/>
      <c r="AH14" s="19"/>
      <c r="AI14" s="21"/>
      <c r="AJ14" s="21"/>
      <c r="AK14" s="21"/>
      <c r="AL14" s="22"/>
      <c r="AM14" s="22"/>
      <c r="AN14" s="22"/>
      <c r="AO14" s="22"/>
      <c r="AP14" s="22"/>
      <c r="AQ14" s="22"/>
      <c r="AR14" s="22"/>
      <c r="AS14" s="22"/>
      <c r="AT14" s="22"/>
    </row>
    <row r="15" ht="14.25" customHeight="1">
      <c r="B15" s="16"/>
      <c r="C15" s="19"/>
      <c r="D15" s="19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19"/>
      <c r="AE15" s="2"/>
      <c r="AF15" s="2"/>
      <c r="AG15" s="2"/>
      <c r="AH15" s="2"/>
      <c r="AI15" s="2"/>
      <c r="AM15" s="22"/>
      <c r="AN15" s="22"/>
      <c r="AO15" s="22"/>
      <c r="AP15" s="22"/>
      <c r="AQ15" s="22"/>
      <c r="AR15" s="22"/>
      <c r="AS15" s="22"/>
      <c r="AT15" s="22"/>
    </row>
    <row r="16" ht="14.25" customHeight="1">
      <c r="B16" s="16"/>
      <c r="C16" s="19"/>
      <c r="D16" s="19"/>
      <c r="E16" s="13"/>
      <c r="F16" s="13"/>
      <c r="G16" s="13"/>
      <c r="H16" s="13"/>
      <c r="I16" s="13"/>
      <c r="J16" s="13"/>
      <c r="K16" s="13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2"/>
      <c r="AF16" s="2"/>
      <c r="AG16" s="2"/>
      <c r="AH16" s="2"/>
      <c r="AI16" s="2"/>
      <c r="AM16" s="22"/>
      <c r="AN16" s="22"/>
      <c r="AO16" s="22"/>
      <c r="AP16" s="22"/>
      <c r="AQ16" s="22"/>
      <c r="AR16" s="22"/>
      <c r="AS16" s="22"/>
      <c r="AT16" s="22"/>
    </row>
    <row r="17" ht="14.25" customHeight="1">
      <c r="B17" s="16"/>
      <c r="C17" s="19"/>
      <c r="D17" s="19"/>
      <c r="E17" s="13"/>
      <c r="F17" s="13"/>
      <c r="G17" s="13"/>
      <c r="H17" s="13"/>
      <c r="I17" s="13"/>
      <c r="J17" s="13"/>
      <c r="K17" s="13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2"/>
      <c r="AF17" s="2"/>
      <c r="AG17" s="2"/>
      <c r="AH17" s="2"/>
      <c r="AI17" s="2"/>
      <c r="AJ17" s="2"/>
      <c r="AM17" s="22"/>
      <c r="AN17" s="22"/>
      <c r="AO17" s="22"/>
      <c r="AP17" s="22"/>
      <c r="AQ17" s="22"/>
      <c r="AR17" s="22"/>
      <c r="AS17" s="22"/>
      <c r="AT17" s="22"/>
    </row>
    <row r="18" ht="14.25" customHeight="1">
      <c r="B18" s="16"/>
      <c r="C18" s="19"/>
      <c r="D18" s="19"/>
      <c r="E18" s="13"/>
      <c r="F18" s="13"/>
      <c r="G18" s="13"/>
      <c r="H18" s="13"/>
      <c r="I18" s="13"/>
      <c r="J18" s="13"/>
      <c r="K18" s="13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2"/>
      <c r="AF18" s="2"/>
      <c r="AG18" s="2"/>
      <c r="AH18" s="2"/>
      <c r="AI18" s="2"/>
      <c r="AM18" s="22"/>
      <c r="AN18" s="22"/>
      <c r="AO18" s="22"/>
      <c r="AP18" s="22"/>
      <c r="AQ18" s="22"/>
      <c r="AR18" s="22"/>
      <c r="AS18" s="22"/>
      <c r="AT18" s="22"/>
    </row>
    <row r="19" ht="14.25" customHeight="1">
      <c r="B19" s="16"/>
      <c r="C19" s="19"/>
      <c r="D19" s="19"/>
      <c r="E19" s="13"/>
      <c r="F19" s="13"/>
      <c r="G19" s="13"/>
      <c r="H19" s="13"/>
      <c r="I19" s="13"/>
      <c r="J19" s="13"/>
      <c r="K19" s="13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2"/>
      <c r="AF19" s="2"/>
      <c r="AG19" s="2"/>
      <c r="AH19" s="2"/>
      <c r="AI19" s="2"/>
      <c r="AM19" s="22"/>
      <c r="AN19" s="22"/>
      <c r="AO19" s="22"/>
      <c r="AP19" s="22"/>
      <c r="AQ19" s="22"/>
      <c r="AR19" s="22"/>
      <c r="AS19" s="22"/>
      <c r="AT19" s="22"/>
    </row>
    <row r="20" ht="14.25" customHeight="1">
      <c r="B20" s="16"/>
      <c r="C20" s="19"/>
      <c r="D20" s="19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20"/>
      <c r="AE20" s="2"/>
      <c r="AF20" s="2"/>
      <c r="AG20" s="2"/>
      <c r="AH20" s="2"/>
      <c r="AI20" s="2"/>
      <c r="AM20" s="22"/>
      <c r="AN20" s="22"/>
      <c r="AO20" s="22"/>
      <c r="AP20" s="22"/>
      <c r="AQ20" s="22"/>
      <c r="AR20" s="22"/>
      <c r="AS20" s="22"/>
      <c r="AT20" s="22"/>
    </row>
    <row r="21" ht="14.25" customHeight="1">
      <c r="B21" s="16"/>
      <c r="C21" s="19"/>
      <c r="D21" s="19"/>
      <c r="E21" s="13"/>
      <c r="F21" s="13"/>
      <c r="G21" s="13"/>
      <c r="H21" s="13"/>
      <c r="I21" s="13"/>
      <c r="J21" s="13"/>
      <c r="K21" s="13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2"/>
      <c r="AF21" s="2"/>
      <c r="AG21" s="2"/>
      <c r="AH21" s="2"/>
      <c r="AI21" s="2"/>
      <c r="AM21" s="22"/>
      <c r="AN21" s="22"/>
      <c r="AO21" s="22"/>
      <c r="AP21" s="22"/>
      <c r="AQ21" s="22"/>
      <c r="AR21" s="22"/>
      <c r="AS21" s="22"/>
      <c r="AT21" s="22"/>
    </row>
    <row r="22" ht="14.25" customHeight="1">
      <c r="B22" s="16"/>
      <c r="C22" s="19"/>
      <c r="D22" s="19"/>
      <c r="E22" s="13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3"/>
      <c r="AE22" s="2"/>
      <c r="AF22" s="2"/>
      <c r="AG22" s="2"/>
      <c r="AH22" s="2"/>
      <c r="AI22" s="2"/>
      <c r="AM22" s="22"/>
      <c r="AN22" s="22"/>
      <c r="AO22" s="22"/>
      <c r="AP22" s="22"/>
      <c r="AQ22" s="22"/>
      <c r="AR22" s="22"/>
      <c r="AS22" s="22"/>
      <c r="AT22" s="22"/>
    </row>
    <row r="23" ht="14.25" customHeight="1">
      <c r="B23" s="16"/>
      <c r="C23" s="19"/>
      <c r="D23" s="19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2"/>
      <c r="AF23" s="2"/>
      <c r="AG23" s="2"/>
      <c r="AH23" s="2"/>
      <c r="AI23" s="2"/>
      <c r="AM23" s="22"/>
      <c r="AN23" s="22"/>
      <c r="AO23" s="22"/>
      <c r="AP23" s="22"/>
      <c r="AQ23" s="22"/>
      <c r="AR23" s="22"/>
      <c r="AS23" s="22"/>
      <c r="AT23" s="22"/>
    </row>
    <row r="24" ht="14.25" customHeight="1">
      <c r="B24" s="16"/>
      <c r="C24" s="24"/>
      <c r="D24" s="19"/>
      <c r="E24" s="13"/>
      <c r="F24" s="13"/>
      <c r="G24" s="13"/>
      <c r="H24" s="13"/>
      <c r="I24" s="13"/>
      <c r="J24" s="13"/>
      <c r="K24" s="13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20"/>
      <c r="AE24" s="19"/>
      <c r="AF24" s="19"/>
      <c r="AG24" s="19"/>
      <c r="AH24" s="19"/>
      <c r="AI24" s="19"/>
      <c r="AJ24" s="21"/>
      <c r="AK24" s="21"/>
      <c r="AL24" s="22"/>
      <c r="AM24" s="22"/>
      <c r="AN24" s="22"/>
      <c r="AO24" s="22"/>
      <c r="AP24" s="22"/>
      <c r="AQ24" s="22"/>
      <c r="AR24" s="22"/>
      <c r="AS24" s="22"/>
      <c r="AT24" s="22"/>
    </row>
    <row r="25" ht="14.25" customHeight="1">
      <c r="B25" s="16"/>
      <c r="C25" s="25"/>
      <c r="D25" s="21"/>
      <c r="E25" s="26"/>
      <c r="F25" s="26"/>
      <c r="G25" s="26"/>
      <c r="H25" s="26"/>
      <c r="I25" s="26"/>
      <c r="J25" s="26"/>
      <c r="K25" s="26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2"/>
      <c r="AM25" s="22"/>
      <c r="AN25" s="22"/>
      <c r="AO25" s="22"/>
      <c r="AP25" s="22"/>
      <c r="AQ25" s="22"/>
      <c r="AR25" s="22"/>
      <c r="AS25" s="22"/>
      <c r="AT25" s="22"/>
    </row>
    <row r="26" ht="14.25" customHeight="1">
      <c r="B26" s="16"/>
      <c r="C26" s="24"/>
      <c r="D26" s="19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19"/>
      <c r="AE26" s="19"/>
      <c r="AF26" s="19"/>
      <c r="AG26" s="19"/>
      <c r="AH26" s="19"/>
      <c r="AI26" s="19"/>
      <c r="AJ26" s="27"/>
      <c r="AK26" s="27"/>
      <c r="AL26" s="28"/>
      <c r="AM26" s="28"/>
      <c r="AN26" s="28"/>
      <c r="AO26" s="28"/>
      <c r="AP26" s="28"/>
      <c r="AQ26" s="28"/>
      <c r="AR26" s="29"/>
      <c r="AS26" s="29"/>
      <c r="AT26" s="29"/>
    </row>
    <row r="27" ht="14.25" customHeight="1">
      <c r="B27" s="16"/>
      <c r="C27" s="19"/>
      <c r="D27" s="19"/>
      <c r="E27" s="30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30"/>
      <c r="AM27" s="31"/>
      <c r="AN27" s="31"/>
      <c r="AO27" s="31"/>
      <c r="AP27" s="31"/>
      <c r="AQ27" s="31"/>
      <c r="AR27" s="22"/>
      <c r="AS27" s="22"/>
      <c r="AT27" s="22"/>
    </row>
    <row r="28" ht="14.25" customHeight="1">
      <c r="B28" s="16"/>
      <c r="C28" s="19"/>
      <c r="D28" s="19"/>
      <c r="E28" s="13"/>
      <c r="F28" s="13"/>
      <c r="G28" s="13"/>
      <c r="H28" s="13"/>
      <c r="I28" s="13"/>
      <c r="J28" s="13"/>
      <c r="K28" s="13"/>
      <c r="L28" s="19"/>
      <c r="M28" s="19"/>
      <c r="N28" s="19"/>
      <c r="O28" s="13"/>
      <c r="P28" s="19"/>
      <c r="Q28" s="13"/>
      <c r="R28" s="19"/>
      <c r="S28" s="13"/>
      <c r="T28" s="13"/>
      <c r="U28" s="13"/>
      <c r="V28" s="13"/>
      <c r="W28" s="19"/>
      <c r="X28" s="13"/>
      <c r="Y28" s="13"/>
      <c r="Z28" s="19"/>
      <c r="AA28" s="19"/>
      <c r="AB28" s="13"/>
      <c r="AC28" s="13"/>
      <c r="AD28" s="19"/>
      <c r="AE28" s="19"/>
      <c r="AF28" s="19"/>
      <c r="AG28" s="19"/>
      <c r="AH28" s="19"/>
      <c r="AI28" s="19"/>
      <c r="AJ28" s="19"/>
      <c r="AK28" s="19"/>
      <c r="AL28" s="31"/>
      <c r="AM28" s="32"/>
      <c r="AN28" s="32"/>
      <c r="AO28" s="32"/>
      <c r="AP28" s="32"/>
      <c r="AQ28" s="32"/>
      <c r="AR28" s="33"/>
      <c r="AS28" s="33"/>
      <c r="AT28" s="22"/>
    </row>
    <row r="29" ht="14.25" customHeight="1">
      <c r="B29" s="16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22"/>
      <c r="AM29" s="22"/>
      <c r="AN29" s="22"/>
      <c r="AO29" s="22"/>
      <c r="AP29" s="22"/>
      <c r="AQ29" s="22"/>
      <c r="AR29" s="22"/>
      <c r="AS29" s="22"/>
      <c r="AT29" s="22"/>
    </row>
    <row r="30" ht="14.25" customHeight="1">
      <c r="B30" s="16"/>
      <c r="C30" s="19"/>
      <c r="D30" s="19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19"/>
      <c r="AE30" s="19"/>
      <c r="AF30" s="19"/>
      <c r="AG30" s="19"/>
      <c r="AH30" s="19"/>
      <c r="AI30" s="19"/>
      <c r="AJ30" s="19"/>
      <c r="AK30" s="19"/>
      <c r="AL30" s="22"/>
      <c r="AM30" s="22"/>
      <c r="AN30" s="22"/>
      <c r="AO30" s="22"/>
      <c r="AP30" s="22"/>
      <c r="AQ30" s="22"/>
      <c r="AR30" s="22"/>
      <c r="AS30" s="22"/>
      <c r="AT30" s="22"/>
    </row>
    <row r="31" ht="14.25" customHeight="1">
      <c r="B31" s="16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22"/>
      <c r="AM31" s="22"/>
      <c r="AN31" s="22"/>
      <c r="AO31" s="22"/>
      <c r="AP31" s="22"/>
      <c r="AQ31" s="22"/>
      <c r="AR31" s="22"/>
      <c r="AS31" s="22"/>
      <c r="AT31" s="22"/>
    </row>
    <row r="32" ht="14.25" customHeight="1">
      <c r="B32" s="16"/>
      <c r="C32" s="19"/>
      <c r="D32" s="19"/>
      <c r="E32" s="19"/>
      <c r="F32" s="19"/>
      <c r="G32" s="13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3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35"/>
      <c r="AE32" s="19"/>
      <c r="AF32" s="19"/>
      <c r="AG32" s="19"/>
      <c r="AH32" s="19"/>
      <c r="AI32" s="19"/>
      <c r="AJ32" s="19"/>
      <c r="AK32" s="19"/>
      <c r="AL32" s="22"/>
      <c r="AM32" s="22"/>
      <c r="AN32" s="22"/>
      <c r="AO32" s="22"/>
      <c r="AP32" s="22"/>
      <c r="AQ32" s="22"/>
      <c r="AR32" s="22"/>
      <c r="AS32" s="22"/>
      <c r="AT32" s="22"/>
    </row>
    <row r="33" ht="14.25" customHeight="1">
      <c r="B33" s="16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3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35"/>
      <c r="AE33" s="19"/>
      <c r="AF33" s="19"/>
      <c r="AG33" s="19"/>
      <c r="AH33" s="19"/>
      <c r="AI33" s="19"/>
      <c r="AJ33" s="19"/>
      <c r="AK33" s="19"/>
      <c r="AL33" s="22"/>
      <c r="AM33" s="22"/>
      <c r="AN33" s="22"/>
      <c r="AO33" s="22"/>
      <c r="AP33" s="22"/>
      <c r="AQ33" s="22"/>
      <c r="AR33" s="22"/>
      <c r="AS33" s="22"/>
      <c r="AT33" s="22"/>
    </row>
    <row r="34" ht="14.25" customHeight="1">
      <c r="B34" s="16"/>
      <c r="C34" s="19"/>
      <c r="D34" s="19"/>
      <c r="E34" s="19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22"/>
      <c r="AM34" s="22"/>
      <c r="AN34" s="22"/>
      <c r="AO34" s="22"/>
      <c r="AP34" s="22"/>
      <c r="AQ34" s="22"/>
      <c r="AR34" s="22"/>
      <c r="AS34" s="22"/>
      <c r="AT34" s="22"/>
    </row>
    <row r="35" ht="14.25" customHeight="1"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35"/>
      <c r="AE35" s="19"/>
      <c r="AF35" s="19"/>
      <c r="AG35" s="19"/>
      <c r="AH35" s="19"/>
      <c r="AI35" s="19"/>
      <c r="AJ35" s="19"/>
      <c r="AK35" s="19"/>
      <c r="AL35" s="22"/>
      <c r="AM35" s="22"/>
      <c r="AN35" s="22"/>
      <c r="AO35" s="22"/>
      <c r="AP35" s="22"/>
      <c r="AQ35" s="22"/>
      <c r="AR35" s="22"/>
      <c r="AS35" s="22"/>
      <c r="AT35" s="22"/>
    </row>
    <row r="36" ht="14.25" customHeight="1">
      <c r="B36" s="16"/>
      <c r="C36" s="19"/>
      <c r="D36" s="19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19"/>
      <c r="AE36" s="19"/>
      <c r="AF36" s="19"/>
      <c r="AG36" s="19"/>
      <c r="AH36" s="19"/>
      <c r="AI36" s="27"/>
      <c r="AJ36" s="27"/>
      <c r="AK36" s="27"/>
      <c r="AL36" s="28"/>
      <c r="AM36" s="28"/>
      <c r="AN36" s="28"/>
      <c r="AO36" s="28"/>
      <c r="AP36" s="28"/>
      <c r="AQ36" s="29"/>
      <c r="AR36" s="22"/>
      <c r="AS36" s="22"/>
      <c r="AT36" s="22"/>
    </row>
    <row r="37" ht="14.25" customHeight="1">
      <c r="B37" s="16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21"/>
      <c r="AL37" s="22"/>
      <c r="AM37" s="22"/>
      <c r="AN37" s="22"/>
      <c r="AO37" s="22"/>
      <c r="AP37" s="22"/>
      <c r="AQ37" s="22"/>
      <c r="AR37" s="22"/>
      <c r="AS37" s="22"/>
      <c r="AT37" s="22"/>
    </row>
    <row r="38" ht="14.25" customHeight="1">
      <c r="B38" s="16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31"/>
      <c r="W38" s="31"/>
      <c r="X38" s="31"/>
      <c r="Y38" s="31"/>
      <c r="Z38" s="31"/>
      <c r="AA38" s="31"/>
      <c r="AB38" s="31"/>
      <c r="AC38" s="31"/>
      <c r="AD38" s="19"/>
      <c r="AE38" s="19"/>
      <c r="AF38" s="19"/>
      <c r="AG38" s="19"/>
      <c r="AH38" s="19"/>
      <c r="AI38" s="19"/>
      <c r="AJ38" s="19"/>
      <c r="AK38" s="21"/>
      <c r="AL38" s="22"/>
      <c r="AM38" s="22"/>
      <c r="AN38" s="22"/>
      <c r="AO38" s="22"/>
      <c r="AP38" s="22"/>
      <c r="AQ38" s="22"/>
      <c r="AR38" s="22"/>
      <c r="AS38" s="22"/>
      <c r="AT38" s="22"/>
    </row>
    <row r="39" ht="14.25" customHeight="1">
      <c r="B39" s="16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21"/>
      <c r="AL39" s="22"/>
      <c r="AM39" s="22"/>
      <c r="AN39" s="22"/>
      <c r="AO39" s="22"/>
      <c r="AP39" s="22"/>
      <c r="AQ39" s="22"/>
      <c r="AR39" s="22"/>
      <c r="AS39" s="22"/>
      <c r="AT39" s="22"/>
    </row>
    <row r="40" ht="14.25" customHeight="1">
      <c r="B40" s="16"/>
      <c r="C40" s="19"/>
      <c r="D40" s="19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9"/>
      <c r="AA40" s="13"/>
      <c r="AB40" s="13"/>
      <c r="AC40" s="13"/>
      <c r="AD40" s="13"/>
      <c r="AE40" s="19"/>
      <c r="AF40" s="19"/>
      <c r="AG40" s="19"/>
      <c r="AH40" s="19"/>
      <c r="AI40" s="19"/>
      <c r="AJ40" s="13"/>
      <c r="AK40" s="13"/>
      <c r="AL40" s="31"/>
      <c r="AM40" s="32"/>
      <c r="AN40" s="32"/>
      <c r="AO40" s="32"/>
      <c r="AP40" s="32"/>
      <c r="AQ40" s="22"/>
      <c r="AR40" s="22"/>
      <c r="AS40" s="22"/>
      <c r="AT40" s="22"/>
    </row>
    <row r="41" ht="14.25" customHeight="1">
      <c r="B41" s="16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21"/>
      <c r="AK41" s="21"/>
      <c r="AL41" s="22"/>
      <c r="AM41" s="22"/>
      <c r="AN41" s="22"/>
      <c r="AO41" s="22"/>
      <c r="AP41" s="22"/>
      <c r="AQ41" s="22"/>
      <c r="AR41" s="22"/>
      <c r="AS41" s="22"/>
      <c r="AT41" s="22"/>
    </row>
    <row r="42" ht="14.25" customHeight="1">
      <c r="B42" s="16"/>
      <c r="C42" s="19"/>
      <c r="D42" s="19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20"/>
      <c r="AE42" s="19"/>
      <c r="AF42" s="19"/>
      <c r="AG42" s="19"/>
      <c r="AH42" s="19"/>
      <c r="AI42" s="19"/>
      <c r="AJ42" s="21"/>
      <c r="AK42" s="21"/>
      <c r="AL42" s="22"/>
      <c r="AM42" s="22"/>
      <c r="AN42" s="22"/>
      <c r="AO42" s="22"/>
      <c r="AP42" s="22"/>
      <c r="AQ42" s="22"/>
      <c r="AR42" s="22"/>
      <c r="AS42" s="22"/>
      <c r="AT42" s="22"/>
    </row>
    <row r="43" ht="14.25" customHeight="1">
      <c r="B43" s="16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3"/>
      <c r="AE43" s="19"/>
      <c r="AF43" s="19"/>
      <c r="AG43" s="19"/>
      <c r="AH43" s="19"/>
      <c r="AI43" s="19"/>
      <c r="AJ43" s="21"/>
      <c r="AK43" s="21"/>
      <c r="AL43" s="22"/>
      <c r="AM43" s="22"/>
      <c r="AN43" s="22"/>
      <c r="AO43" s="22"/>
      <c r="AP43" s="22"/>
      <c r="AQ43" s="22"/>
      <c r="AR43" s="22"/>
      <c r="AS43" s="22"/>
      <c r="AT43" s="22"/>
    </row>
    <row r="44" ht="14.25" customHeight="1">
      <c r="B44" s="16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21"/>
      <c r="AK44" s="21"/>
      <c r="AL44" s="22"/>
      <c r="AM44" s="22"/>
      <c r="AN44" s="22"/>
      <c r="AO44" s="22"/>
      <c r="AP44" s="22"/>
      <c r="AQ44" s="22"/>
      <c r="AR44" s="22"/>
      <c r="AS44" s="22"/>
      <c r="AT44" s="22"/>
    </row>
    <row r="45" ht="14.25" customHeight="1">
      <c r="B45" s="16"/>
      <c r="C45" s="19"/>
      <c r="D45" s="19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3"/>
      <c r="AE45" s="19"/>
      <c r="AF45" s="19"/>
      <c r="AG45" s="19"/>
      <c r="AH45" s="19"/>
      <c r="AI45" s="19"/>
      <c r="AJ45" s="21"/>
      <c r="AK45" s="21"/>
      <c r="AL45" s="22"/>
      <c r="AM45" s="22"/>
      <c r="AN45" s="22"/>
      <c r="AO45" s="22"/>
      <c r="AP45" s="22"/>
      <c r="AQ45" s="22"/>
      <c r="AR45" s="22"/>
      <c r="AS45" s="22"/>
      <c r="AT45" s="22"/>
    </row>
    <row r="46" ht="14.25" customHeight="1">
      <c r="B46" s="16"/>
      <c r="C46" s="24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24"/>
      <c r="Q46" s="36"/>
      <c r="R46" s="36"/>
      <c r="S46" s="36"/>
      <c r="T46" s="36"/>
      <c r="U46" s="36"/>
      <c r="V46" s="19"/>
      <c r="W46" s="19"/>
      <c r="X46" s="19"/>
      <c r="Y46" s="19"/>
      <c r="Z46" s="19"/>
      <c r="AA46" s="19"/>
      <c r="AB46" s="19"/>
      <c r="AC46" s="19"/>
      <c r="AD46" s="20"/>
      <c r="AE46" s="19"/>
      <c r="AF46" s="19"/>
      <c r="AG46" s="19"/>
      <c r="AH46" s="19"/>
      <c r="AI46" s="19"/>
      <c r="AJ46" s="21"/>
      <c r="AK46" s="21"/>
      <c r="AL46" s="22"/>
      <c r="AM46" s="22"/>
      <c r="AN46" s="22"/>
      <c r="AO46" s="22"/>
      <c r="AP46" s="22"/>
      <c r="AQ46" s="22"/>
      <c r="AR46" s="22"/>
      <c r="AS46" s="22"/>
      <c r="AT46" s="22"/>
    </row>
    <row r="47" ht="14.25" customHeight="1">
      <c r="B47" s="16"/>
      <c r="C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2"/>
      <c r="AM47" s="22"/>
      <c r="AN47" s="22"/>
      <c r="AO47" s="22"/>
      <c r="AP47" s="22"/>
      <c r="AQ47" s="22"/>
      <c r="AR47" s="22"/>
      <c r="AS47" s="22"/>
      <c r="AT47" s="22"/>
    </row>
    <row r="48" ht="14.25" customHeight="1">
      <c r="B48" s="16"/>
      <c r="C48" s="24"/>
      <c r="D48" s="19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19"/>
      <c r="AE48" s="19"/>
      <c r="AF48" s="19"/>
      <c r="AG48" s="19"/>
      <c r="AH48" s="19"/>
      <c r="AI48" s="19"/>
      <c r="AJ48" s="27"/>
      <c r="AK48" s="27"/>
      <c r="AL48" s="28"/>
      <c r="AM48" s="28"/>
      <c r="AN48" s="28"/>
      <c r="AO48" s="28"/>
      <c r="AP48" s="28"/>
      <c r="AQ48" s="28"/>
      <c r="AR48" s="28"/>
      <c r="AS48" s="28"/>
      <c r="AT48" s="28"/>
    </row>
    <row r="49" ht="14.25" customHeight="1">
      <c r="B49" s="16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21"/>
      <c r="AK49" s="21"/>
      <c r="AL49" s="22"/>
      <c r="AM49" s="22"/>
      <c r="AN49" s="22"/>
      <c r="AO49" s="22"/>
      <c r="AP49" s="22"/>
      <c r="AQ49" s="22"/>
      <c r="AR49" s="22"/>
      <c r="AS49" s="22"/>
      <c r="AT49" s="22"/>
    </row>
    <row r="50" ht="14.25" customHeight="1">
      <c r="B50" s="16"/>
      <c r="C50" s="19"/>
      <c r="D50" s="19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24"/>
      <c r="S50" s="13"/>
      <c r="T50" s="13"/>
      <c r="U50" s="13"/>
      <c r="V50" s="13"/>
      <c r="W50" s="19"/>
      <c r="X50" s="13"/>
      <c r="Y50" s="13"/>
      <c r="Z50" s="13"/>
      <c r="AA50" s="13"/>
      <c r="AB50" s="13"/>
      <c r="AC50" s="13"/>
      <c r="AD50" s="19"/>
      <c r="AE50" s="19"/>
      <c r="AF50" s="19"/>
      <c r="AG50" s="19"/>
      <c r="AH50" s="19"/>
      <c r="AI50" s="19"/>
      <c r="AJ50" s="19"/>
      <c r="AK50" s="19"/>
      <c r="AL50" s="31"/>
      <c r="AM50" s="32"/>
      <c r="AN50" s="32"/>
      <c r="AO50" s="32"/>
      <c r="AP50" s="32"/>
      <c r="AQ50" s="32"/>
      <c r="AR50" s="32"/>
      <c r="AS50" s="32"/>
      <c r="AT50" s="32"/>
    </row>
    <row r="51" ht="14.25" customHeight="1">
      <c r="B51" s="16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21"/>
      <c r="AK51" s="21"/>
      <c r="AL51" s="22"/>
      <c r="AM51" s="22"/>
      <c r="AN51" s="22"/>
      <c r="AO51" s="22"/>
      <c r="AP51" s="22"/>
      <c r="AQ51" s="22"/>
      <c r="AR51" s="22"/>
      <c r="AS51" s="22"/>
      <c r="AT51" s="22"/>
    </row>
    <row r="52" ht="14.25" customHeight="1">
      <c r="B52" s="16"/>
      <c r="C52" s="19"/>
      <c r="D52" s="19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9"/>
      <c r="AF52" s="19"/>
      <c r="AG52" s="19"/>
      <c r="AH52" s="19"/>
      <c r="AI52" s="19"/>
      <c r="AJ52" s="21"/>
      <c r="AK52" s="21"/>
      <c r="AL52" s="22"/>
      <c r="AM52" s="22"/>
      <c r="AN52" s="22"/>
      <c r="AO52" s="22"/>
      <c r="AP52" s="22"/>
      <c r="AQ52" s="22"/>
      <c r="AR52" s="22"/>
      <c r="AS52" s="22"/>
      <c r="AT52" s="22"/>
    </row>
    <row r="53" ht="14.25" customHeight="1">
      <c r="B53" s="16"/>
      <c r="C53" s="19"/>
      <c r="D53" s="19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20"/>
      <c r="AE53" s="19"/>
      <c r="AF53" s="19"/>
      <c r="AG53" s="19"/>
      <c r="AH53" s="19"/>
      <c r="AI53" s="19"/>
      <c r="AJ53" s="21"/>
      <c r="AK53" s="21"/>
      <c r="AL53" s="22"/>
      <c r="AM53" s="22"/>
      <c r="AN53" s="22"/>
      <c r="AO53" s="22"/>
      <c r="AP53" s="22"/>
      <c r="AQ53" s="22"/>
      <c r="AR53" s="22"/>
      <c r="AS53" s="22"/>
      <c r="AT53" s="22"/>
    </row>
    <row r="54" ht="14.25" customHeight="1">
      <c r="B54" s="16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21"/>
      <c r="AK54" s="21"/>
      <c r="AL54" s="22"/>
      <c r="AM54" s="22"/>
      <c r="AN54" s="22"/>
      <c r="AO54" s="22"/>
      <c r="AP54" s="22"/>
      <c r="AQ54" s="22"/>
      <c r="AR54" s="22"/>
      <c r="AS54" s="22"/>
      <c r="AT54" s="22"/>
    </row>
    <row r="55" ht="14.25" customHeight="1">
      <c r="B55" s="16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21"/>
      <c r="AK55" s="26"/>
      <c r="AL55" s="22"/>
      <c r="AM55" s="22"/>
      <c r="AN55" s="22"/>
      <c r="AO55" s="22"/>
      <c r="AP55" s="22"/>
      <c r="AQ55" s="22"/>
      <c r="AR55" s="22"/>
      <c r="AS55" s="22"/>
      <c r="AT55" s="22"/>
    </row>
    <row r="56" ht="14.25" customHeight="1">
      <c r="B56" s="16"/>
      <c r="C56" s="19"/>
      <c r="D56" s="19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9"/>
      <c r="AE56" s="19"/>
      <c r="AF56" s="19"/>
      <c r="AG56" s="19"/>
      <c r="AH56" s="19"/>
      <c r="AI56" s="19"/>
      <c r="AJ56" s="21"/>
      <c r="AK56" s="21"/>
      <c r="AL56" s="22"/>
      <c r="AM56" s="22"/>
      <c r="AN56" s="22"/>
      <c r="AO56" s="22"/>
      <c r="AP56" s="22"/>
      <c r="AQ56" s="22"/>
      <c r="AR56" s="22"/>
      <c r="AS56" s="22"/>
      <c r="AT56" s="22"/>
    </row>
    <row r="57" ht="14.25" customHeight="1">
      <c r="B57" s="16"/>
      <c r="C57" s="19"/>
      <c r="D57" s="19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9"/>
      <c r="AE57" s="19"/>
      <c r="AF57" s="19"/>
      <c r="AG57" s="19"/>
      <c r="AH57" s="19"/>
      <c r="AI57" s="19"/>
      <c r="AJ57" s="19"/>
      <c r="AK57" s="21"/>
      <c r="AL57" s="22"/>
      <c r="AM57" s="22"/>
      <c r="AN57" s="22"/>
      <c r="AO57" s="22"/>
      <c r="AP57" s="22"/>
      <c r="AQ57" s="22"/>
      <c r="AR57" s="22"/>
      <c r="AS57" s="22"/>
      <c r="AT57" s="22"/>
    </row>
    <row r="58" ht="14.25" customHeight="1">
      <c r="B58" s="16"/>
      <c r="C58" s="19"/>
      <c r="D58" s="19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9"/>
      <c r="AE58" s="19"/>
      <c r="AF58" s="19"/>
      <c r="AG58" s="19"/>
      <c r="AH58" s="19"/>
      <c r="AI58" s="19"/>
      <c r="AJ58" s="19"/>
      <c r="AK58" s="21"/>
      <c r="AL58" s="22"/>
      <c r="AM58" s="22"/>
      <c r="AN58" s="22"/>
      <c r="AO58" s="22"/>
      <c r="AP58" s="22"/>
      <c r="AQ58" s="22"/>
      <c r="AR58" s="22"/>
      <c r="AS58" s="22"/>
      <c r="AT58" s="22"/>
    </row>
    <row r="59" ht="14.25" customHeight="1">
      <c r="B59" s="16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19"/>
      <c r="AE59" s="19"/>
      <c r="AF59" s="19"/>
      <c r="AG59" s="19"/>
      <c r="AH59" s="19"/>
      <c r="AI59" s="19"/>
      <c r="AJ59" s="13"/>
      <c r="AK59" s="21"/>
      <c r="AL59" s="22"/>
      <c r="AM59" s="22"/>
      <c r="AN59" s="22"/>
      <c r="AO59" s="22"/>
      <c r="AP59" s="22"/>
      <c r="AQ59" s="22"/>
      <c r="AR59" s="22"/>
      <c r="AS59" s="22"/>
      <c r="AT59" s="22"/>
    </row>
    <row r="60" ht="14.25" customHeight="1">
      <c r="B60" s="16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19"/>
      <c r="AE60" s="19"/>
      <c r="AF60" s="19"/>
      <c r="AG60" s="19"/>
      <c r="AH60" s="19"/>
      <c r="AI60" s="19"/>
      <c r="AJ60" s="13"/>
      <c r="AK60" s="21"/>
      <c r="AL60" s="22"/>
      <c r="AM60" s="22"/>
      <c r="AN60" s="22"/>
      <c r="AO60" s="22"/>
      <c r="AP60" s="22"/>
      <c r="AQ60" s="22"/>
      <c r="AR60" s="22"/>
      <c r="AS60" s="22"/>
      <c r="AT60" s="22"/>
    </row>
    <row r="61" ht="14.25" customHeight="1">
      <c r="B61" s="16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2"/>
      <c r="AM61" s="22"/>
      <c r="AN61" s="22"/>
      <c r="AO61" s="22"/>
      <c r="AP61" s="22"/>
      <c r="AQ61" s="22"/>
      <c r="AR61" s="22"/>
      <c r="AS61" s="22"/>
      <c r="AT61" s="22"/>
    </row>
    <row r="62" ht="14.25" customHeight="1">
      <c r="B62" s="16"/>
      <c r="C62" s="24"/>
      <c r="D62" s="19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19"/>
      <c r="AE62" s="19"/>
      <c r="AF62" s="19"/>
      <c r="AG62" s="19"/>
      <c r="AH62" s="19"/>
      <c r="AI62" s="19"/>
      <c r="AJ62" s="19"/>
      <c r="AK62" s="21"/>
      <c r="AL62" s="22"/>
      <c r="AM62" s="22"/>
      <c r="AN62" s="22"/>
      <c r="AO62" s="22"/>
      <c r="AP62" s="22"/>
      <c r="AQ62" s="22"/>
      <c r="AR62" s="22"/>
      <c r="AS62" s="22"/>
      <c r="AT62" s="22"/>
    </row>
    <row r="63" ht="14.25" customHeight="1">
      <c r="B63" s="16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21"/>
      <c r="AL63" s="22"/>
      <c r="AM63" s="22"/>
      <c r="AN63" s="22"/>
      <c r="AO63" s="22"/>
      <c r="AP63" s="22"/>
      <c r="AQ63" s="22"/>
      <c r="AR63" s="22"/>
      <c r="AS63" s="22"/>
      <c r="AT63" s="22"/>
    </row>
    <row r="64" ht="14.25" customHeight="1">
      <c r="B64" s="16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21"/>
      <c r="AL64" s="22"/>
      <c r="AM64" s="22"/>
      <c r="AN64" s="22"/>
      <c r="AO64" s="22"/>
      <c r="AP64" s="22"/>
      <c r="AQ64" s="22"/>
      <c r="AR64" s="22"/>
      <c r="AS64" s="22"/>
      <c r="AT64" s="22"/>
    </row>
    <row r="65" ht="14.25" customHeight="1">
      <c r="B65" s="16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21"/>
      <c r="AL65" s="22"/>
      <c r="AM65" s="22"/>
      <c r="AN65" s="22"/>
      <c r="AO65" s="22"/>
      <c r="AP65" s="22"/>
      <c r="AQ65" s="22"/>
      <c r="AR65" s="22"/>
      <c r="AS65" s="22"/>
      <c r="AT65" s="22"/>
    </row>
    <row r="66" ht="14.25" customHeight="1">
      <c r="B66" s="16"/>
      <c r="C66" s="19"/>
      <c r="D66" s="19"/>
      <c r="E66" s="13"/>
      <c r="F66" s="36"/>
      <c r="G66" s="36"/>
      <c r="H66" s="36"/>
      <c r="I66" s="36"/>
      <c r="J66" s="36"/>
      <c r="K66" s="36"/>
      <c r="L66" s="13"/>
      <c r="M66" s="36"/>
      <c r="N66" s="36"/>
      <c r="O66" s="36"/>
      <c r="P66" s="36"/>
      <c r="Q66" s="36"/>
      <c r="R66" s="13"/>
      <c r="S66" s="36"/>
      <c r="T66" s="36"/>
      <c r="U66" s="36"/>
      <c r="V66" s="36"/>
      <c r="W66" s="13"/>
      <c r="X66" s="36"/>
      <c r="Y66" s="36"/>
      <c r="Z66" s="13"/>
      <c r="AA66" s="36"/>
      <c r="AB66" s="36"/>
      <c r="AC66" s="36"/>
      <c r="AD66" s="37"/>
      <c r="AE66" s="19"/>
      <c r="AF66" s="19"/>
      <c r="AG66" s="19"/>
      <c r="AH66" s="19"/>
      <c r="AI66" s="19"/>
      <c r="AJ66" s="19"/>
      <c r="AK66" s="21"/>
      <c r="AL66" s="22"/>
      <c r="AM66" s="22"/>
      <c r="AN66" s="22"/>
      <c r="AO66" s="22"/>
      <c r="AP66" s="22"/>
      <c r="AQ66" s="22"/>
      <c r="AR66" s="22"/>
      <c r="AS66" s="22"/>
      <c r="AT66" s="22"/>
    </row>
    <row r="67" ht="14.25" customHeight="1">
      <c r="B67" s="16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21"/>
      <c r="AL67" s="22"/>
      <c r="AM67" s="22"/>
      <c r="AN67" s="22"/>
      <c r="AO67" s="22"/>
      <c r="AP67" s="22"/>
      <c r="AQ67" s="22"/>
      <c r="AR67" s="22"/>
      <c r="AS67" s="22"/>
      <c r="AT67" s="22"/>
    </row>
    <row r="68" ht="14.25" customHeight="1">
      <c r="B68" s="16"/>
      <c r="C68" s="19"/>
      <c r="D68" s="19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20"/>
      <c r="AE68" s="19"/>
      <c r="AF68" s="19"/>
      <c r="AG68" s="19"/>
      <c r="AH68" s="19"/>
      <c r="AI68" s="19"/>
      <c r="AJ68" s="19"/>
      <c r="AK68" s="21"/>
      <c r="AL68" s="22"/>
      <c r="AM68" s="22"/>
      <c r="AN68" s="22"/>
      <c r="AO68" s="22"/>
      <c r="AP68" s="22"/>
      <c r="AQ68" s="22"/>
      <c r="AR68" s="22"/>
      <c r="AS68" s="22"/>
      <c r="AT68" s="22"/>
    </row>
    <row r="69" ht="14.25" customHeight="1">
      <c r="B69" s="16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21"/>
      <c r="AL69" s="22"/>
      <c r="AM69" s="22"/>
      <c r="AN69" s="22"/>
      <c r="AO69" s="22"/>
      <c r="AP69" s="22"/>
      <c r="AQ69" s="22"/>
      <c r="AR69" s="22"/>
      <c r="AS69" s="22"/>
      <c r="AT69" s="22"/>
    </row>
    <row r="70" ht="14.25" customHeight="1">
      <c r="B70" s="16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30"/>
      <c r="AE70" s="19"/>
      <c r="AF70" s="19"/>
      <c r="AG70" s="19"/>
      <c r="AH70" s="19"/>
      <c r="AI70" s="19"/>
      <c r="AJ70" s="19"/>
      <c r="AK70" s="21"/>
      <c r="AL70" s="22"/>
      <c r="AM70" s="22"/>
      <c r="AN70" s="22"/>
      <c r="AO70" s="22"/>
      <c r="AP70" s="22"/>
      <c r="AQ70" s="22"/>
      <c r="AR70" s="22"/>
      <c r="AS70" s="22"/>
      <c r="AT70" s="22"/>
    </row>
    <row r="71" ht="14.25" customHeight="1">
      <c r="B71" s="16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20"/>
      <c r="AE71" s="19"/>
      <c r="AF71" s="19"/>
      <c r="AG71" s="19"/>
      <c r="AH71" s="19"/>
      <c r="AI71" s="19"/>
      <c r="AJ71" s="19"/>
      <c r="AK71" s="21"/>
      <c r="AL71" s="22"/>
      <c r="AM71" s="22"/>
      <c r="AN71" s="22"/>
      <c r="AO71" s="22"/>
      <c r="AP71" s="22"/>
      <c r="AQ71" s="22"/>
      <c r="AR71" s="22"/>
      <c r="AS71" s="22"/>
      <c r="AT71" s="22"/>
    </row>
    <row r="72" ht="14.25" customHeight="1">
      <c r="B72" s="16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20"/>
      <c r="AE72" s="19"/>
      <c r="AF72" s="19"/>
      <c r="AG72" s="19"/>
      <c r="AH72" s="19"/>
      <c r="AI72" s="19"/>
      <c r="AJ72" s="19"/>
      <c r="AK72" s="21"/>
      <c r="AL72" s="22"/>
      <c r="AM72" s="22"/>
      <c r="AN72" s="22"/>
      <c r="AO72" s="22"/>
      <c r="AP72" s="22"/>
      <c r="AQ72" s="22"/>
      <c r="AR72" s="22"/>
      <c r="AS72" s="22"/>
      <c r="AT72" s="22"/>
    </row>
    <row r="73" ht="14.25" customHeight="1">
      <c r="B73" s="16"/>
      <c r="C73" s="19"/>
      <c r="D73" s="19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9"/>
      <c r="AE73" s="19"/>
      <c r="AF73" s="19"/>
      <c r="AG73" s="19"/>
      <c r="AH73" s="19"/>
      <c r="AI73" s="19"/>
      <c r="AJ73" s="19"/>
      <c r="AK73" s="21"/>
      <c r="AL73" s="22"/>
      <c r="AM73" s="22"/>
      <c r="AN73" s="22"/>
      <c r="AO73" s="22"/>
      <c r="AP73" s="22"/>
      <c r="AQ73" s="22"/>
      <c r="AR73" s="22"/>
      <c r="AS73" s="22"/>
      <c r="AT73" s="22"/>
    </row>
    <row r="74" ht="14.25" customHeight="1">
      <c r="B74" s="16"/>
      <c r="C74" s="19"/>
      <c r="D74" s="19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9"/>
      <c r="AE74" s="19"/>
      <c r="AF74" s="19"/>
      <c r="AG74" s="19"/>
      <c r="AH74" s="19"/>
      <c r="AI74" s="19"/>
      <c r="AJ74" s="19"/>
      <c r="AK74" s="21"/>
      <c r="AL74" s="22"/>
      <c r="AM74" s="22"/>
      <c r="AN74" s="22"/>
      <c r="AO74" s="22"/>
      <c r="AP74" s="22"/>
      <c r="AQ74" s="22"/>
      <c r="AR74" s="22"/>
      <c r="AS74" s="22"/>
      <c r="AT74" s="22"/>
    </row>
    <row r="75" ht="14.25" customHeight="1">
      <c r="B75" s="16"/>
      <c r="C75" s="19"/>
      <c r="D75" s="19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9"/>
      <c r="AE75" s="19"/>
      <c r="AF75" s="19"/>
      <c r="AG75" s="19"/>
      <c r="AH75" s="19"/>
      <c r="AI75" s="19"/>
      <c r="AJ75" s="19"/>
      <c r="AK75" s="21"/>
      <c r="AL75" s="22"/>
      <c r="AM75" s="22"/>
      <c r="AN75" s="22"/>
      <c r="AO75" s="22"/>
      <c r="AP75" s="22"/>
      <c r="AQ75" s="22"/>
      <c r="AR75" s="22"/>
      <c r="AS75" s="22"/>
      <c r="AT75" s="22"/>
    </row>
    <row r="76" ht="14.25" customHeight="1">
      <c r="B76" s="16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16"/>
    </row>
    <row r="77" ht="14.25" customHeight="1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</row>
    <row r="78" ht="14.25" customHeight="1">
      <c r="B78" s="16"/>
      <c r="C78" s="16"/>
      <c r="D78" s="16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16"/>
      <c r="AE78" s="16"/>
      <c r="AF78" s="16"/>
      <c r="AG78" s="16"/>
      <c r="AH78" s="16"/>
      <c r="AI78" s="16"/>
      <c r="AJ78" s="16"/>
      <c r="AK78" s="16"/>
    </row>
    <row r="79" ht="14.25" customHeight="1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</row>
    <row r="80" ht="14.25" customHeight="1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</row>
    <row r="81" ht="14.25" customHeight="1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</row>
    <row r="82" ht="14.25" customHeight="1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</row>
    <row r="83" ht="14.25" customHeight="1">
      <c r="B83" s="16"/>
      <c r="C83" s="16"/>
      <c r="D83" s="16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39"/>
      <c r="S83" s="18"/>
      <c r="T83" s="18"/>
      <c r="U83" s="18"/>
      <c r="V83" s="18"/>
      <c r="W83" s="16"/>
      <c r="X83" s="18"/>
      <c r="Y83" s="18"/>
      <c r="Z83" s="18"/>
      <c r="AA83" s="18"/>
      <c r="AB83" s="18"/>
      <c r="AC83" s="18"/>
      <c r="AD83" s="16"/>
      <c r="AE83" s="16"/>
      <c r="AF83" s="16"/>
      <c r="AG83" s="16"/>
      <c r="AH83" s="16"/>
      <c r="AI83" s="16"/>
      <c r="AJ83" s="16"/>
      <c r="AK83" s="16"/>
    </row>
    <row r="84" ht="14.25" customHeight="1">
      <c r="B84" s="16"/>
      <c r="C84" s="16"/>
      <c r="D84" s="16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6"/>
      <c r="AE84" s="16"/>
      <c r="AF84" s="16"/>
      <c r="AG84" s="16"/>
      <c r="AH84" s="16"/>
      <c r="AI84" s="16"/>
      <c r="AJ84" s="16"/>
      <c r="AK84" s="16"/>
    </row>
    <row r="85" ht="14.25" customHeight="1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</row>
    <row r="86" ht="14.25" customHeight="1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</row>
    <row r="87" ht="14.25" customHeight="1">
      <c r="B87" s="16"/>
      <c r="C87" s="16"/>
      <c r="D87" s="16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6"/>
      <c r="AE87" s="16"/>
      <c r="AF87" s="16"/>
      <c r="AG87" s="16"/>
      <c r="AH87" s="16"/>
      <c r="AI87" s="16"/>
      <c r="AJ87" s="16"/>
      <c r="AK87" s="16"/>
    </row>
    <row r="88" ht="14.25" customHeight="1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</row>
    <row r="89" ht="14.25" customHeight="1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</row>
    <row r="90" ht="14.25" customHeight="1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</row>
    <row r="91" ht="14.25" customHeight="1">
      <c r="B91" s="16"/>
      <c r="C91" s="16"/>
      <c r="D91" s="16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6"/>
      <c r="AE91" s="16"/>
      <c r="AF91" s="16"/>
      <c r="AG91" s="16"/>
      <c r="AH91" s="16"/>
      <c r="AI91" s="16"/>
      <c r="AJ91" s="16"/>
      <c r="AK91" s="16"/>
    </row>
    <row r="92" ht="14.25" customHeight="1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</row>
    <row r="93" ht="14.25" customHeight="1">
      <c r="B93" s="16"/>
      <c r="C93" s="16"/>
      <c r="D93" s="16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16"/>
      <c r="AE93" s="16"/>
      <c r="AF93" s="16"/>
      <c r="AG93" s="16"/>
      <c r="AH93" s="16"/>
      <c r="AI93" s="16"/>
      <c r="AJ93" s="16"/>
      <c r="AK93" s="16"/>
    </row>
    <row r="94" ht="14.25" customHeight="1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</row>
    <row r="95" ht="35.25" customHeight="1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</row>
    <row r="96" ht="14.25" customHeight="1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</row>
    <row r="97" ht="14.25" customHeight="1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</row>
    <row r="98" ht="14.25" customHeight="1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</row>
    <row r="99" ht="14.25" customHeight="1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</row>
    <row r="100" ht="14.25" customHeight="1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</row>
    <row r="101" ht="14.25" customHeight="1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</row>
    <row r="102" ht="14.25" customHeight="1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</row>
    <row r="103" ht="14.25" customHeight="1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</row>
    <row r="104" ht="14.25" customHeight="1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</row>
    <row r="105" ht="14.25" customHeight="1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</row>
    <row r="106" ht="14.25" customHeight="1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</row>
    <row r="107" ht="14.25" customHeight="1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</row>
    <row r="108" ht="14.25" customHeight="1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</row>
    <row r="109" ht="14.25" customHeight="1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</row>
    <row r="110" ht="14.25" customHeight="1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</row>
    <row r="111" ht="14.25" customHeight="1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</row>
    <row r="112" ht="14.25" customHeight="1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</row>
    <row r="113" ht="14.25" customHeight="1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</row>
    <row r="114" ht="14.25" customHeight="1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</row>
    <row r="115" ht="14.25" customHeight="1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</row>
    <row r="116" ht="14.25" customHeight="1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</row>
    <row r="117" ht="14.25" customHeight="1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</row>
    <row r="118" ht="14.25" customHeight="1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</row>
    <row r="119" ht="14.25" customHeight="1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</row>
    <row r="120" ht="14.25" customHeight="1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</row>
    <row r="121" ht="14.25" customHeight="1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</row>
    <row r="122" ht="14.25" customHeight="1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</row>
    <row r="123" ht="14.25" customHeight="1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</row>
    <row r="124" ht="14.25" customHeight="1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</row>
    <row r="125" ht="14.25" customHeight="1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</row>
    <row r="126" ht="14.25" customHeight="1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</row>
    <row r="127" ht="14.25" customHeight="1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</row>
    <row r="128" ht="14.25" customHeight="1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</row>
    <row r="129" ht="14.25" customHeight="1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</row>
    <row r="130" ht="14.25" customHeight="1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</row>
    <row r="131" ht="14.25" customHeight="1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</row>
    <row r="132" ht="14.25" customHeight="1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</row>
    <row r="133" ht="14.25" customHeight="1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</row>
    <row r="134" ht="14.25" customHeight="1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</row>
    <row r="135" ht="14.25" customHeight="1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</row>
    <row r="136" ht="14.25" customHeight="1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</row>
    <row r="137" ht="14.25" customHeight="1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</row>
    <row r="138" ht="14.25" customHeight="1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</row>
    <row r="139" ht="14.25" customHeight="1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</row>
    <row r="140" ht="14.25" customHeight="1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</row>
    <row r="141" ht="14.25" customHeight="1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</row>
  </sheetData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60.57"/>
    <col customWidth="1" min="3" max="35" width="8.71"/>
  </cols>
  <sheetData>
    <row r="1" ht="14.25" customHeight="1"/>
    <row r="2" ht="14.25" customHeight="1">
      <c r="B2" s="2"/>
      <c r="C2" s="2"/>
      <c r="D2" s="3" t="s">
        <v>0</v>
      </c>
      <c r="E2" s="3" t="s">
        <v>1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  <c r="M2" s="3" t="s">
        <v>9</v>
      </c>
      <c r="N2" s="3" t="s">
        <v>10</v>
      </c>
      <c r="O2" s="3" t="s">
        <v>11</v>
      </c>
      <c r="P2" s="3" t="s">
        <v>12</v>
      </c>
      <c r="Q2" s="3" t="s">
        <v>13</v>
      </c>
      <c r="R2" s="3" t="s">
        <v>14</v>
      </c>
      <c r="S2" s="3" t="s">
        <v>15</v>
      </c>
      <c r="T2" s="3" t="s">
        <v>16</v>
      </c>
      <c r="U2" s="3" t="s">
        <v>17</v>
      </c>
      <c r="V2" s="3" t="s">
        <v>18</v>
      </c>
      <c r="W2" s="3" t="s">
        <v>19</v>
      </c>
      <c r="X2" s="3" t="s">
        <v>20</v>
      </c>
      <c r="Y2" s="3" t="s">
        <v>21</v>
      </c>
      <c r="Z2" s="3" t="s">
        <v>22</v>
      </c>
      <c r="AA2" s="3" t="s">
        <v>23</v>
      </c>
      <c r="AB2" s="3" t="s">
        <v>24</v>
      </c>
      <c r="AC2" s="2"/>
      <c r="AD2" s="2" t="s">
        <v>47</v>
      </c>
      <c r="AE2" s="2"/>
      <c r="AF2" s="2"/>
      <c r="AG2" s="2"/>
    </row>
    <row r="3" ht="14.25" customHeight="1">
      <c r="B3" s="2" t="s">
        <v>48</v>
      </c>
      <c r="C3" s="2"/>
      <c r="D3" s="4">
        <v>4336.0</v>
      </c>
      <c r="E3" s="4">
        <v>34077.0</v>
      </c>
      <c r="F3" s="4">
        <v>29062.0</v>
      </c>
      <c r="G3" s="4">
        <v>40342.0</v>
      </c>
      <c r="H3" s="4">
        <v>13775.0</v>
      </c>
      <c r="I3" s="4">
        <v>14950.0</v>
      </c>
      <c r="J3" s="4">
        <v>12253.0</v>
      </c>
      <c r="K3" s="2"/>
      <c r="L3" s="2">
        <v>25505.0</v>
      </c>
      <c r="M3" s="2">
        <v>7269.0</v>
      </c>
      <c r="N3" s="2">
        <v>17968.0</v>
      </c>
      <c r="O3" s="2">
        <v>7528.0</v>
      </c>
      <c r="P3" s="2">
        <v>57012.0</v>
      </c>
      <c r="Q3" s="2"/>
      <c r="R3" s="2">
        <v>13125.0</v>
      </c>
      <c r="S3" s="2">
        <v>27737.0</v>
      </c>
      <c r="T3" s="2">
        <v>3127.0</v>
      </c>
      <c r="U3" s="2">
        <v>135325.0</v>
      </c>
      <c r="V3" s="2"/>
      <c r="W3" s="2">
        <v>20148.0</v>
      </c>
      <c r="X3" s="2">
        <v>11077.0</v>
      </c>
      <c r="Y3" s="2"/>
      <c r="Z3" s="2">
        <v>18160.0</v>
      </c>
      <c r="AA3" s="2">
        <v>2140.0</v>
      </c>
      <c r="AB3" s="2">
        <v>3389.0</v>
      </c>
      <c r="AC3" s="2">
        <v>498305.0</v>
      </c>
      <c r="AD3" s="2" t="s">
        <v>49</v>
      </c>
      <c r="AE3" s="2"/>
      <c r="AF3" s="2"/>
      <c r="AG3" s="2"/>
      <c r="AH3" s="2"/>
    </row>
    <row r="4" ht="14.25" customHeight="1">
      <c r="B4" s="2"/>
      <c r="C4" s="2"/>
      <c r="D4" s="4"/>
      <c r="E4" s="4"/>
      <c r="F4" s="4"/>
      <c r="G4" s="4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ht="14.25" customHeight="1">
      <c r="B5" s="2" t="s">
        <v>50</v>
      </c>
      <c r="C5" s="2"/>
      <c r="D5" s="4">
        <v>5333.0</v>
      </c>
      <c r="E5" s="4">
        <v>41887.0</v>
      </c>
      <c r="F5" s="4">
        <v>34038.0</v>
      </c>
      <c r="G5" s="4">
        <v>48509.0</v>
      </c>
      <c r="H5" s="4">
        <v>16970.0</v>
      </c>
      <c r="I5" s="4">
        <v>17248.0</v>
      </c>
      <c r="J5" s="4">
        <v>16310.0</v>
      </c>
      <c r="K5" s="2"/>
      <c r="L5" s="2">
        <v>32528.0</v>
      </c>
      <c r="M5" s="2">
        <v>8967.0</v>
      </c>
      <c r="N5" s="2">
        <v>22249.0</v>
      </c>
      <c r="O5" s="2">
        <v>9215.0</v>
      </c>
      <c r="P5" s="2">
        <v>73749.0</v>
      </c>
      <c r="Q5" s="2"/>
      <c r="R5" s="2">
        <v>13608.0</v>
      </c>
      <c r="S5" s="2">
        <v>33245.0</v>
      </c>
      <c r="T5" s="2">
        <v>3710.0</v>
      </c>
      <c r="U5" s="2">
        <v>177018.0</v>
      </c>
      <c r="V5" s="2"/>
      <c r="W5" s="2">
        <v>23292.0</v>
      </c>
      <c r="X5" s="2">
        <v>13473.0</v>
      </c>
      <c r="Y5" s="2"/>
      <c r="Z5" s="2">
        <v>20532.0</v>
      </c>
      <c r="AA5" s="2">
        <v>2513.0</v>
      </c>
      <c r="AB5" s="2">
        <v>3900.0</v>
      </c>
      <c r="AC5" s="2">
        <v>618294.0</v>
      </c>
      <c r="AD5" s="2" t="s">
        <v>51</v>
      </c>
      <c r="AE5" s="2"/>
      <c r="AF5" s="2"/>
      <c r="AG5" s="2"/>
      <c r="AH5" s="2"/>
      <c r="AI5" s="2"/>
    </row>
    <row r="6" ht="14.25" customHeight="1">
      <c r="B6" s="2"/>
      <c r="C6" s="2"/>
      <c r="D6" s="4"/>
      <c r="E6" s="4"/>
      <c r="F6" s="4"/>
      <c r="G6" s="4"/>
      <c r="H6" s="4"/>
      <c r="I6" s="4"/>
      <c r="J6" s="4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ht="14.25" customHeight="1">
      <c r="B7" s="2" t="s">
        <v>29</v>
      </c>
      <c r="C7" s="2"/>
      <c r="D7" s="7" t="str">
        <f t="shared" ref="D7:J7" si="1">(D3/D5)*100</f>
        <v>81</v>
      </c>
      <c r="E7" s="7" t="str">
        <f t="shared" si="1"/>
        <v>81</v>
      </c>
      <c r="F7" s="14" t="str">
        <f t="shared" si="1"/>
        <v>85</v>
      </c>
      <c r="G7" s="14" t="str">
        <f t="shared" si="1"/>
        <v>83</v>
      </c>
      <c r="H7" s="7" t="str">
        <f t="shared" si="1"/>
        <v>81</v>
      </c>
      <c r="I7" s="14" t="str">
        <f t="shared" si="1"/>
        <v>87</v>
      </c>
      <c r="J7" s="4" t="str">
        <f t="shared" si="1"/>
        <v>75</v>
      </c>
      <c r="K7" s="4"/>
      <c r="L7" s="4" t="str">
        <f t="shared" ref="L7:P7" si="2">(L3/L5)*100</f>
        <v>78</v>
      </c>
      <c r="M7" s="7" t="str">
        <f t="shared" si="2"/>
        <v>81</v>
      </c>
      <c r="N7" s="7" t="str">
        <f t="shared" si="2"/>
        <v>81</v>
      </c>
      <c r="O7" s="14" t="str">
        <f t="shared" si="2"/>
        <v>82</v>
      </c>
      <c r="P7" s="4" t="str">
        <f t="shared" si="2"/>
        <v>77</v>
      </c>
      <c r="Q7" s="4"/>
      <c r="R7" s="14" t="str">
        <f t="shared" ref="R7:U7" si="3">(R3/R5)*100</f>
        <v>96</v>
      </c>
      <c r="S7" s="14" t="str">
        <f t="shared" si="3"/>
        <v>83</v>
      </c>
      <c r="T7" s="14" t="str">
        <f t="shared" si="3"/>
        <v>84</v>
      </c>
      <c r="U7" s="4" t="str">
        <f t="shared" si="3"/>
        <v>76</v>
      </c>
      <c r="V7" s="4"/>
      <c r="W7" s="14" t="str">
        <f t="shared" ref="W7:X7" si="4">(W3/W5)*100</f>
        <v>87</v>
      </c>
      <c r="X7" s="14" t="str">
        <f t="shared" si="4"/>
        <v>82</v>
      </c>
      <c r="Y7" s="4"/>
      <c r="Z7" s="14" t="str">
        <f t="shared" ref="Z7:AC7" si="5">(Z3/Z5)*100</f>
        <v>88</v>
      </c>
      <c r="AA7" s="14" t="str">
        <f t="shared" si="5"/>
        <v>85</v>
      </c>
      <c r="AB7" s="14" t="str">
        <f t="shared" si="5"/>
        <v>87</v>
      </c>
      <c r="AC7" s="8" t="str">
        <f t="shared" si="5"/>
        <v>80.59</v>
      </c>
      <c r="AD7" s="2" t="s">
        <v>52</v>
      </c>
      <c r="AE7" s="2"/>
      <c r="AF7" s="2"/>
      <c r="AG7" s="2"/>
      <c r="AH7" s="2"/>
    </row>
    <row r="8" ht="14.25" customHeight="1">
      <c r="B8" s="2"/>
      <c r="C8" s="2"/>
      <c r="D8" s="4"/>
      <c r="E8" s="4"/>
      <c r="F8" s="4"/>
      <c r="G8" s="4"/>
      <c r="H8" s="4"/>
      <c r="I8" s="4"/>
      <c r="J8" s="4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ht="14.25" customHeight="1">
      <c r="B9" s="2"/>
      <c r="C9" s="2"/>
      <c r="D9" s="4"/>
      <c r="E9" s="4"/>
      <c r="F9" s="9"/>
      <c r="G9" s="10" t="s">
        <v>31</v>
      </c>
      <c r="H9" s="10"/>
      <c r="I9" s="10"/>
      <c r="J9" s="10"/>
      <c r="K9" s="10"/>
      <c r="L9" s="10"/>
      <c r="M9" s="10"/>
      <c r="N9" s="10"/>
      <c r="O9" s="10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4">
        <v>148071.8</v>
      </c>
      <c r="AD9" s="2" t="s">
        <v>53</v>
      </c>
      <c r="AE9" s="2"/>
      <c r="AF9" s="2"/>
      <c r="AG9" s="2"/>
      <c r="AH9" s="2"/>
    </row>
    <row r="10" ht="14.25" customHeight="1">
      <c r="B10" s="2"/>
      <c r="C10" s="2"/>
      <c r="D10" s="4"/>
      <c r="E10" s="4"/>
      <c r="F10" s="12"/>
      <c r="G10" s="13" t="s">
        <v>33</v>
      </c>
      <c r="H10" s="13"/>
      <c r="I10" s="13"/>
      <c r="J10" s="13"/>
      <c r="K10" s="13"/>
      <c r="L10" s="13"/>
      <c r="M10" s="13"/>
      <c r="N10" s="13"/>
      <c r="O10" s="13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ht="14.25" customHeight="1">
      <c r="B11" s="1"/>
      <c r="C11" s="2"/>
      <c r="D11" s="4"/>
      <c r="E11" s="4"/>
      <c r="F11" s="4"/>
      <c r="G11" s="4"/>
      <c r="H11" s="4"/>
      <c r="I11" s="4"/>
      <c r="J11" s="4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8" t="str">
        <f>(AC9/AC5)*100</f>
        <v>23.95</v>
      </c>
      <c r="AD11" s="2" t="s">
        <v>54</v>
      </c>
      <c r="AE11" s="2"/>
      <c r="AF11" s="2"/>
      <c r="AG11" s="2"/>
      <c r="AH11" s="2"/>
    </row>
    <row r="12" ht="14.25" customHeight="1">
      <c r="B12" s="2"/>
    </row>
    <row r="13" ht="14.25" customHeight="1">
      <c r="B13" s="2"/>
    </row>
    <row r="14" ht="14.25" customHeight="1">
      <c r="B14" s="2"/>
    </row>
    <row r="15" ht="14.25" customHeight="1">
      <c r="B15" s="2"/>
      <c r="AC15" s="2"/>
      <c r="AD15" s="2"/>
      <c r="AE15" s="2"/>
      <c r="AF15" s="2"/>
      <c r="AG15" s="2"/>
    </row>
    <row r="16" ht="14.25" customHeight="1">
      <c r="B16" s="2"/>
      <c r="AC16" s="2"/>
      <c r="AD16" s="2"/>
      <c r="AE16" s="2"/>
      <c r="AF16" s="2"/>
      <c r="AG16" s="2"/>
    </row>
    <row r="17" ht="14.25" customHeight="1">
      <c r="AC17" s="2"/>
      <c r="AD17" s="2"/>
      <c r="AE17" s="2"/>
      <c r="AF17" s="2"/>
      <c r="AG17" s="2"/>
      <c r="AH17" s="2"/>
    </row>
    <row r="18" ht="14.25" customHeight="1">
      <c r="AC18" s="2"/>
      <c r="AD18" s="2"/>
      <c r="AE18" s="2"/>
      <c r="AF18" s="2"/>
      <c r="AG18" s="2"/>
    </row>
    <row r="19" ht="14.25" customHeight="1">
      <c r="AC19" s="2"/>
      <c r="AD19" s="2"/>
      <c r="AE19" s="2"/>
      <c r="AF19" s="2"/>
      <c r="AG19" s="2"/>
    </row>
    <row r="20" ht="14.25" customHeight="1">
      <c r="AC20" s="2"/>
      <c r="AD20" s="2"/>
      <c r="AE20" s="2"/>
      <c r="AF20" s="2"/>
      <c r="AG20" s="2"/>
    </row>
    <row r="21" ht="14.25" customHeight="1">
      <c r="AC21" s="2"/>
      <c r="AD21" s="2"/>
      <c r="AE21" s="2"/>
      <c r="AF21" s="2"/>
      <c r="AG21" s="2"/>
    </row>
    <row r="22" ht="14.25" customHeight="1">
      <c r="AC22" s="2"/>
      <c r="AD22" s="2"/>
      <c r="AE22" s="2"/>
      <c r="AF22" s="2"/>
      <c r="AG22" s="2"/>
    </row>
    <row r="23" ht="14.25" customHeight="1">
      <c r="AC23" s="2"/>
      <c r="AD23" s="2"/>
      <c r="AE23" s="2"/>
      <c r="AF23" s="2"/>
      <c r="AG23" s="2"/>
    </row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77.86"/>
    <col customWidth="1" min="3" max="35" width="8.71"/>
  </cols>
  <sheetData>
    <row r="1" ht="14.25" customHeight="1"/>
    <row r="2" ht="14.25" customHeight="1">
      <c r="B2" s="1"/>
      <c r="C2" s="2"/>
      <c r="D2" s="3" t="s">
        <v>0</v>
      </c>
      <c r="E2" s="3" t="s">
        <v>1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  <c r="M2" s="3" t="s">
        <v>9</v>
      </c>
      <c r="N2" s="3" t="s">
        <v>10</v>
      </c>
      <c r="O2" s="3" t="s">
        <v>11</v>
      </c>
      <c r="P2" s="3" t="s">
        <v>12</v>
      </c>
      <c r="Q2" s="3" t="s">
        <v>13</v>
      </c>
      <c r="R2" s="3" t="s">
        <v>14</v>
      </c>
      <c r="S2" s="3" t="s">
        <v>15</v>
      </c>
      <c r="T2" s="3" t="s">
        <v>16</v>
      </c>
      <c r="U2" s="3" t="s">
        <v>17</v>
      </c>
      <c r="V2" s="3" t="s">
        <v>18</v>
      </c>
      <c r="W2" s="3" t="s">
        <v>19</v>
      </c>
      <c r="X2" s="3" t="s">
        <v>20</v>
      </c>
      <c r="Y2" s="3" t="s">
        <v>21</v>
      </c>
      <c r="Z2" s="3" t="s">
        <v>22</v>
      </c>
      <c r="AA2" s="3" t="s">
        <v>23</v>
      </c>
      <c r="AB2" s="3" t="s">
        <v>24</v>
      </c>
      <c r="AC2" s="2"/>
      <c r="AD2" s="2"/>
      <c r="AE2" s="2"/>
      <c r="AF2" s="2"/>
      <c r="AG2" s="2"/>
      <c r="AH2" s="2"/>
      <c r="AI2" s="41"/>
    </row>
    <row r="3" ht="14.25" customHeight="1">
      <c r="B3" s="2" t="s">
        <v>55</v>
      </c>
      <c r="C3" s="2"/>
      <c r="D3" s="11">
        <v>4242.0</v>
      </c>
      <c r="E3" s="2">
        <v>36036.0</v>
      </c>
      <c r="F3" s="2">
        <v>23519.0</v>
      </c>
      <c r="G3" s="2">
        <v>40586.0</v>
      </c>
      <c r="H3" s="2">
        <v>14702.0</v>
      </c>
      <c r="I3" s="2">
        <v>14956.0</v>
      </c>
      <c r="J3" s="2">
        <v>12678.0</v>
      </c>
      <c r="K3" s="2">
        <v>4515.0</v>
      </c>
      <c r="L3" s="2">
        <v>25650.0</v>
      </c>
      <c r="M3" s="2">
        <v>6986.0</v>
      </c>
      <c r="N3" s="2">
        <v>18130.0</v>
      </c>
      <c r="O3" s="2">
        <v>7347.0</v>
      </c>
      <c r="P3" s="2">
        <v>57480.0</v>
      </c>
      <c r="Q3" s="2">
        <v>6386.0</v>
      </c>
      <c r="R3" s="2">
        <v>8968.0</v>
      </c>
      <c r="S3" s="2">
        <v>27328.0</v>
      </c>
      <c r="T3" s="2">
        <v>2879.0</v>
      </c>
      <c r="U3" s="2">
        <v>144037.0</v>
      </c>
      <c r="V3" s="2"/>
      <c r="W3" s="2">
        <v>21592.0</v>
      </c>
      <c r="X3" s="2">
        <v>11464.0</v>
      </c>
      <c r="Y3" s="2"/>
      <c r="Z3" s="2">
        <v>19321.0</v>
      </c>
      <c r="AA3" s="2">
        <v>1874.0</v>
      </c>
      <c r="AB3" s="2">
        <v>3379.0</v>
      </c>
      <c r="AC3" s="42" t="str">
        <f> SUM(D3:AB3)</f>
        <v>514,055</v>
      </c>
      <c r="AD3" s="2" t="s">
        <v>56</v>
      </c>
      <c r="AE3" s="2"/>
      <c r="AF3" s="2"/>
      <c r="AG3" s="2"/>
      <c r="AH3" s="2"/>
      <c r="AI3" s="2"/>
    </row>
    <row r="4" ht="14.25" customHeight="1">
      <c r="B4" s="2" t="s">
        <v>57</v>
      </c>
      <c r="C4" s="2"/>
      <c r="D4" s="4">
        <v>5071.0</v>
      </c>
      <c r="E4" s="4">
        <v>42048.0</v>
      </c>
      <c r="F4" s="43">
        <v>33970.0</v>
      </c>
      <c r="G4" s="4">
        <v>46051.0</v>
      </c>
      <c r="H4" s="4">
        <v>19218.0</v>
      </c>
      <c r="I4" s="4">
        <v>16657.0</v>
      </c>
      <c r="J4" s="4">
        <v>18472.0</v>
      </c>
      <c r="K4" s="2"/>
      <c r="L4" s="43">
        <v>30864.0</v>
      </c>
      <c r="M4" s="43">
        <v>8380.0</v>
      </c>
      <c r="N4" s="4">
        <v>22601.0</v>
      </c>
      <c r="O4" s="43">
        <v>8622.0</v>
      </c>
      <c r="P4" s="4">
        <v>72443.0</v>
      </c>
      <c r="Q4" s="2"/>
      <c r="R4" s="4">
        <v>13108.0</v>
      </c>
      <c r="S4" s="4">
        <v>30786.0</v>
      </c>
      <c r="T4" s="4">
        <v>3246.0</v>
      </c>
      <c r="U4" s="4">
        <v>185937.0</v>
      </c>
      <c r="V4" s="2"/>
      <c r="W4" s="4">
        <v>22964.0</v>
      </c>
      <c r="X4" s="4">
        <v>14031.0</v>
      </c>
      <c r="Y4" s="2"/>
      <c r="Z4" s="2">
        <v>19921.0</v>
      </c>
      <c r="AA4" s="4">
        <v>2070.0</v>
      </c>
      <c r="AB4" s="4">
        <v>3569.0</v>
      </c>
      <c r="AC4" s="2">
        <v>620029.0</v>
      </c>
      <c r="AD4" s="2" t="s">
        <v>58</v>
      </c>
      <c r="AE4" s="2"/>
      <c r="AF4" s="2"/>
      <c r="AG4" s="2"/>
      <c r="AH4" s="2"/>
      <c r="AI4" s="2"/>
    </row>
    <row r="5" ht="14.25" customHeight="1">
      <c r="B5" s="2" t="s">
        <v>59</v>
      </c>
      <c r="C5" s="2"/>
      <c r="D5" s="2">
        <v>5041.0</v>
      </c>
      <c r="E5" s="2">
        <v>42472.0</v>
      </c>
      <c r="F5" s="2">
        <v>33644.0</v>
      </c>
      <c r="G5" s="2">
        <v>45755.0</v>
      </c>
      <c r="H5" s="2">
        <v>19245.0</v>
      </c>
      <c r="I5" s="2">
        <v>16520.0</v>
      </c>
      <c r="J5" s="2">
        <v>18477.0</v>
      </c>
      <c r="K5" s="2"/>
      <c r="L5" s="2">
        <v>30861.0</v>
      </c>
      <c r="M5" s="2">
        <v>8226.0</v>
      </c>
      <c r="N5" s="2">
        <v>22622.0</v>
      </c>
      <c r="O5" s="2">
        <v>8504.0</v>
      </c>
      <c r="P5" s="2">
        <v>72189.0</v>
      </c>
      <c r="Q5" s="2"/>
      <c r="R5" s="2">
        <v>13006.0</v>
      </c>
      <c r="S5" s="2">
        <v>30369.0</v>
      </c>
      <c r="T5" s="2">
        <v>3134.0</v>
      </c>
      <c r="U5" s="2">
        <v>187911.0</v>
      </c>
      <c r="V5" s="2"/>
      <c r="W5" s="2">
        <v>23002.0</v>
      </c>
      <c r="X5" s="2">
        <v>14129.0</v>
      </c>
      <c r="Y5" s="2"/>
      <c r="Z5" s="2">
        <v>19945.0</v>
      </c>
      <c r="AA5" s="2">
        <v>2013.0</v>
      </c>
      <c r="AB5" s="2">
        <v>3516.0</v>
      </c>
      <c r="AC5" s="2">
        <v>571130.0</v>
      </c>
      <c r="AD5" s="2" t="s">
        <v>60</v>
      </c>
      <c r="AE5" s="2"/>
      <c r="AF5" s="2"/>
      <c r="AG5" s="2"/>
      <c r="AH5" s="2"/>
      <c r="AI5" s="2"/>
    </row>
    <row r="6" ht="14.25" customHeight="1">
      <c r="B6" s="2" t="s">
        <v>61</v>
      </c>
      <c r="C6" s="2"/>
      <c r="D6" s="44" t="str">
        <f t="shared" ref="D6:J6" si="1">(D3/D4)*100</f>
        <v>84</v>
      </c>
      <c r="E6" s="44" t="str">
        <f t="shared" si="1"/>
        <v>86</v>
      </c>
      <c r="F6" s="45" t="str">
        <f t="shared" si="1"/>
        <v>69</v>
      </c>
      <c r="G6" s="44" t="str">
        <f t="shared" si="1"/>
        <v>88</v>
      </c>
      <c r="H6" s="45" t="str">
        <f t="shared" si="1"/>
        <v>77</v>
      </c>
      <c r="I6" s="44" t="str">
        <f t="shared" si="1"/>
        <v>90</v>
      </c>
      <c r="J6" s="45" t="str">
        <f t="shared" si="1"/>
        <v>69</v>
      </c>
      <c r="K6" s="45"/>
      <c r="L6" s="44" t="str">
        <f t="shared" ref="L6:P6" si="2">(L3/L4)*100</f>
        <v>83</v>
      </c>
      <c r="M6" s="44" t="str">
        <f t="shared" si="2"/>
        <v>83</v>
      </c>
      <c r="N6" s="46" t="str">
        <f t="shared" si="2"/>
        <v>80</v>
      </c>
      <c r="O6" s="44" t="str">
        <f t="shared" si="2"/>
        <v>85</v>
      </c>
      <c r="P6" s="46" t="str">
        <f t="shared" si="2"/>
        <v>79</v>
      </c>
      <c r="Q6" s="45"/>
      <c r="R6" s="45" t="str">
        <f t="shared" ref="R6:U6" si="3">(R3/R4)*100</f>
        <v>68</v>
      </c>
      <c r="S6" s="44" t="str">
        <f t="shared" si="3"/>
        <v>89</v>
      </c>
      <c r="T6" s="44" t="str">
        <f t="shared" si="3"/>
        <v>89</v>
      </c>
      <c r="U6" s="45" t="str">
        <f t="shared" si="3"/>
        <v>77</v>
      </c>
      <c r="V6" s="45"/>
      <c r="W6" s="44" t="str">
        <f t="shared" ref="W6:X6" si="4">(W3/W4)*100</f>
        <v>94</v>
      </c>
      <c r="X6" s="46" t="str">
        <f t="shared" si="4"/>
        <v>82</v>
      </c>
      <c r="Y6" s="45"/>
      <c r="Z6" s="44" t="str">
        <f t="shared" ref="Z6:AB6" si="5">(Z3/Z4)*100</f>
        <v>97</v>
      </c>
      <c r="AA6" s="44" t="str">
        <f t="shared" si="5"/>
        <v>91</v>
      </c>
      <c r="AB6" s="44" t="str">
        <f t="shared" si="5"/>
        <v>95</v>
      </c>
      <c r="AC6" s="2">
        <v>145207.0</v>
      </c>
      <c r="AD6" s="2" t="s">
        <v>62</v>
      </c>
      <c r="AE6" s="2"/>
      <c r="AF6" s="2"/>
      <c r="AG6" s="2"/>
      <c r="AH6" s="2"/>
      <c r="AI6" s="2"/>
    </row>
    <row r="7" ht="14.25" customHeight="1">
      <c r="B7" s="2" t="s">
        <v>63</v>
      </c>
      <c r="C7" s="2"/>
      <c r="D7" s="14" t="str">
        <f t="shared" ref="D7:J7" si="6">(D3/D5)*100</f>
        <v>84</v>
      </c>
      <c r="E7" s="14" t="str">
        <f t="shared" si="6"/>
        <v>85</v>
      </c>
      <c r="F7" s="4" t="str">
        <f t="shared" si="6"/>
        <v>70</v>
      </c>
      <c r="G7" s="14" t="str">
        <f t="shared" si="6"/>
        <v>89</v>
      </c>
      <c r="H7" s="4" t="str">
        <f t="shared" si="6"/>
        <v>76</v>
      </c>
      <c r="I7" s="14" t="str">
        <f t="shared" si="6"/>
        <v>91</v>
      </c>
      <c r="J7" s="4" t="str">
        <f t="shared" si="6"/>
        <v>69</v>
      </c>
      <c r="K7" s="4"/>
      <c r="L7" s="14" t="str">
        <f t="shared" ref="L7:P7" si="7">(L3/L5)*100</f>
        <v>83</v>
      </c>
      <c r="M7" s="14" t="str">
        <f t="shared" si="7"/>
        <v>85</v>
      </c>
      <c r="N7" s="7" t="str">
        <f t="shared" si="7"/>
        <v>80</v>
      </c>
      <c r="O7" s="14" t="str">
        <f t="shared" si="7"/>
        <v>86</v>
      </c>
      <c r="P7" s="7" t="str">
        <f t="shared" si="7"/>
        <v>80</v>
      </c>
      <c r="Q7" s="4"/>
      <c r="R7" s="4" t="str">
        <f t="shared" ref="R7:U7" si="8">(R3/R5)*100</f>
        <v>69</v>
      </c>
      <c r="S7" s="14" t="str">
        <f t="shared" si="8"/>
        <v>90</v>
      </c>
      <c r="T7" s="14" t="str">
        <f t="shared" si="8"/>
        <v>92</v>
      </c>
      <c r="U7" s="4" t="str">
        <f t="shared" si="8"/>
        <v>77</v>
      </c>
      <c r="V7" s="4"/>
      <c r="W7" s="14" t="str">
        <f t="shared" ref="W7:X7" si="9">(W3/W5)*100</f>
        <v>94</v>
      </c>
      <c r="X7" s="7" t="str">
        <f t="shared" si="9"/>
        <v>81</v>
      </c>
      <c r="Y7" s="4"/>
      <c r="Z7" s="14" t="str">
        <f t="shared" ref="Z7:AB7" si="10">(Z3/Z5)*100</f>
        <v>97</v>
      </c>
      <c r="AA7" s="14" t="str">
        <f t="shared" si="10"/>
        <v>93</v>
      </c>
      <c r="AB7" s="14" t="str">
        <f t="shared" si="10"/>
        <v>96</v>
      </c>
      <c r="AC7" s="2"/>
      <c r="AD7" s="2"/>
      <c r="AE7" s="2"/>
      <c r="AF7" s="2"/>
      <c r="AG7" s="2"/>
      <c r="AH7" s="2"/>
      <c r="AI7" s="2"/>
    </row>
    <row r="8" ht="14.25" customHeight="1">
      <c r="B8" s="2" t="s">
        <v>64</v>
      </c>
      <c r="C8" s="2"/>
      <c r="D8" s="2"/>
      <c r="E8" s="2"/>
      <c r="F8" s="14" t="str">
        <f>((F3+Q3)/F4)*100</f>
        <v>88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14" t="str">
        <f>((R3+K3)/R4)*100</f>
        <v>103</v>
      </c>
      <c r="S8" s="2"/>
      <c r="T8" s="2"/>
      <c r="U8" s="2"/>
      <c r="V8" s="2"/>
      <c r="W8" s="2"/>
      <c r="X8" s="2"/>
      <c r="Y8" s="2"/>
      <c r="Z8" s="2"/>
      <c r="AA8" s="2"/>
      <c r="AB8" s="2"/>
      <c r="AC8" s="47">
        <v>0.829</v>
      </c>
      <c r="AD8" s="2" t="s">
        <v>65</v>
      </c>
      <c r="AE8" s="2"/>
      <c r="AF8" s="2"/>
      <c r="AG8" s="2"/>
      <c r="AH8" s="2"/>
      <c r="AI8" s="2"/>
    </row>
    <row r="9" ht="14.25" customHeight="1">
      <c r="B9" s="2" t="s">
        <v>66</v>
      </c>
      <c r="C9" s="2"/>
      <c r="D9" s="2"/>
      <c r="E9" s="4"/>
      <c r="F9" s="14" t="str">
        <f>((F3+Q3)/F5)*100</f>
        <v>89</v>
      </c>
      <c r="G9" s="10"/>
      <c r="H9" s="10"/>
      <c r="I9" s="10"/>
      <c r="J9" s="10"/>
      <c r="K9" s="10"/>
      <c r="L9" s="10"/>
      <c r="M9" s="10"/>
      <c r="N9" s="10"/>
      <c r="O9" s="10"/>
      <c r="P9" s="2"/>
      <c r="Q9" s="2"/>
      <c r="R9" s="14" t="str">
        <f>((R3+K3)/R5)*100</f>
        <v>104</v>
      </c>
      <c r="S9" s="2"/>
      <c r="T9" s="2"/>
      <c r="U9" s="2"/>
      <c r="V9" s="2"/>
      <c r="W9" s="2"/>
      <c r="X9" s="2"/>
      <c r="Y9" s="2"/>
      <c r="Z9" s="2"/>
      <c r="AA9" s="2"/>
      <c r="AB9" s="2"/>
      <c r="AC9" s="47">
        <v>0.9</v>
      </c>
      <c r="AD9" s="2" t="s">
        <v>67</v>
      </c>
      <c r="AE9" s="2"/>
      <c r="AF9" s="2"/>
      <c r="AG9" s="2"/>
      <c r="AH9" s="2"/>
      <c r="AI9" s="2"/>
    </row>
    <row r="10" ht="14.25" customHeight="1">
      <c r="B10" s="2"/>
      <c r="C10" s="2"/>
      <c r="D10" s="2"/>
      <c r="E10" s="4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ht="14.25" customHeight="1">
      <c r="B11" s="2"/>
      <c r="C11" s="2"/>
      <c r="D11" s="2"/>
      <c r="E11" s="9"/>
      <c r="F11" s="10" t="s">
        <v>31</v>
      </c>
      <c r="G11" s="10"/>
      <c r="H11" s="10"/>
      <c r="I11" s="10"/>
      <c r="J11" s="10"/>
      <c r="K11" s="10"/>
      <c r="L11" s="10"/>
      <c r="M11" s="10"/>
      <c r="N11" s="10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47">
        <v>0.2341</v>
      </c>
      <c r="AD11" s="2" t="s">
        <v>68</v>
      </c>
      <c r="AE11" s="2"/>
      <c r="AF11" s="2"/>
      <c r="AG11" s="2"/>
      <c r="AH11" s="2"/>
      <c r="AI11" s="2"/>
    </row>
    <row r="12" ht="14.25" customHeight="1">
      <c r="E12" s="12"/>
      <c r="F12" s="13" t="s">
        <v>33</v>
      </c>
      <c r="G12" s="13"/>
      <c r="H12" s="13"/>
      <c r="I12" s="13"/>
      <c r="J12" s="13"/>
      <c r="K12" s="13"/>
      <c r="L12" s="13"/>
      <c r="M12" s="13"/>
      <c r="N12" s="13"/>
      <c r="O12" s="2"/>
      <c r="P12" s="2"/>
      <c r="Q12" s="2"/>
      <c r="R12" s="2"/>
      <c r="S12" s="2"/>
    </row>
    <row r="13" ht="14.25" customHeight="1"/>
    <row r="14" ht="14.25" customHeight="1"/>
    <row r="15" ht="14.25" customHeight="1">
      <c r="AC15" s="2"/>
      <c r="AD15" s="2"/>
      <c r="AE15" s="2"/>
      <c r="AF15" s="2"/>
      <c r="AG15" s="2"/>
    </row>
    <row r="16" ht="14.25" customHeight="1">
      <c r="AC16" s="2"/>
      <c r="AD16" s="2"/>
      <c r="AE16" s="2"/>
      <c r="AF16" s="2"/>
      <c r="AG16" s="2"/>
    </row>
    <row r="17" ht="14.25" customHeight="1">
      <c r="B17" s="2"/>
      <c r="AC17" s="2"/>
      <c r="AD17" s="2"/>
      <c r="AE17" s="2"/>
      <c r="AF17" s="2"/>
      <c r="AG17" s="2"/>
      <c r="AH17" s="2"/>
    </row>
    <row r="18" ht="14.25" customHeight="1">
      <c r="B18" s="2"/>
      <c r="AC18" s="2"/>
      <c r="AD18" s="2"/>
      <c r="AE18" s="2"/>
      <c r="AF18" s="2"/>
      <c r="AG18" s="2"/>
    </row>
    <row r="19" ht="14.25" customHeight="1">
      <c r="B19" s="2"/>
      <c r="AC19" s="2"/>
      <c r="AD19" s="2"/>
      <c r="AE19" s="2"/>
      <c r="AF19" s="2"/>
      <c r="AG19" s="2"/>
    </row>
    <row r="20" ht="14.25" customHeight="1">
      <c r="B20" s="2"/>
      <c r="AC20" s="2"/>
      <c r="AD20" s="2"/>
      <c r="AE20" s="2"/>
      <c r="AF20" s="2"/>
      <c r="AG20" s="2"/>
    </row>
    <row r="21" ht="14.25" customHeight="1">
      <c r="B21" s="2"/>
      <c r="AC21" s="2"/>
      <c r="AD21" s="2"/>
      <c r="AE21" s="2"/>
      <c r="AF21" s="2"/>
      <c r="AG21" s="2"/>
    </row>
    <row r="22" ht="14.25" customHeight="1">
      <c r="AC22" s="2"/>
      <c r="AD22" s="2"/>
      <c r="AE22" s="2"/>
      <c r="AF22" s="2"/>
      <c r="AG22" s="2"/>
    </row>
    <row r="23" ht="14.25" customHeight="1">
      <c r="AC23" s="2"/>
      <c r="AD23" s="2"/>
      <c r="AE23" s="2"/>
      <c r="AF23" s="2"/>
      <c r="AG23" s="2"/>
    </row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62.43"/>
    <col customWidth="1" min="3" max="35" width="8.71"/>
  </cols>
  <sheetData>
    <row r="1" ht="14.25" customHeight="1"/>
    <row r="2" ht="14.25" customHeight="1">
      <c r="B2" s="2"/>
      <c r="C2" s="2"/>
      <c r="D2" s="3" t="s">
        <v>0</v>
      </c>
      <c r="E2" s="3" t="s">
        <v>1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  <c r="M2" s="3" t="s">
        <v>9</v>
      </c>
      <c r="N2" s="3" t="s">
        <v>10</v>
      </c>
      <c r="O2" s="3" t="s">
        <v>11</v>
      </c>
      <c r="P2" s="3" t="s">
        <v>12</v>
      </c>
      <c r="Q2" s="3" t="s">
        <v>13</v>
      </c>
      <c r="R2" s="3" t="s">
        <v>14</v>
      </c>
      <c r="S2" s="3" t="s">
        <v>15</v>
      </c>
      <c r="T2" s="3" t="s">
        <v>16</v>
      </c>
      <c r="U2" s="3" t="s">
        <v>17</v>
      </c>
      <c r="V2" s="3" t="s">
        <v>18</v>
      </c>
      <c r="W2" s="3" t="s">
        <v>19</v>
      </c>
      <c r="X2" s="3" t="s">
        <v>20</v>
      </c>
      <c r="Y2" s="3" t="s">
        <v>21</v>
      </c>
      <c r="Z2" s="3" t="s">
        <v>22</v>
      </c>
      <c r="AA2" s="3" t="s">
        <v>23</v>
      </c>
      <c r="AB2" s="3" t="s">
        <v>24</v>
      </c>
      <c r="AC2" s="2"/>
      <c r="AD2" s="2"/>
      <c r="AE2" s="2"/>
      <c r="AF2" s="2"/>
      <c r="AG2" s="2"/>
      <c r="AH2" s="41"/>
    </row>
    <row r="3" ht="14.2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ht="14.25" customHeight="1">
      <c r="B4" s="2" t="s">
        <v>69</v>
      </c>
      <c r="C4" s="2"/>
      <c r="D4" s="2">
        <v>4256.0</v>
      </c>
      <c r="E4" s="2">
        <v>37807.0</v>
      </c>
      <c r="F4" s="2">
        <v>23686.0</v>
      </c>
      <c r="G4" s="2">
        <v>40497.0</v>
      </c>
      <c r="H4" s="2">
        <v>16401.0</v>
      </c>
      <c r="I4" s="2">
        <v>14370.0</v>
      </c>
      <c r="J4" s="2">
        <v>12815.0</v>
      </c>
      <c r="K4" s="2">
        <v>4560.0</v>
      </c>
      <c r="L4" s="2">
        <v>24993.0</v>
      </c>
      <c r="M4" s="2">
        <v>6677.0</v>
      </c>
      <c r="N4" s="2">
        <v>18067.0</v>
      </c>
      <c r="O4" s="2">
        <v>7188.0</v>
      </c>
      <c r="P4" s="2">
        <v>58605.0</v>
      </c>
      <c r="Q4" s="2">
        <v>6324.0</v>
      </c>
      <c r="R4" s="2">
        <v>9143.0</v>
      </c>
      <c r="S4" s="2">
        <v>26467.0</v>
      </c>
      <c r="T4" s="2">
        <v>2584.0</v>
      </c>
      <c r="U4" s="48">
        <v>132692.0</v>
      </c>
      <c r="V4" s="48">
        <v>11780.0</v>
      </c>
      <c r="W4" s="48">
        <v>21791.0</v>
      </c>
      <c r="X4" s="48">
        <v>11227.0</v>
      </c>
      <c r="Y4" s="48">
        <v>11365.0</v>
      </c>
      <c r="Z4" s="48">
        <v>19735.0</v>
      </c>
      <c r="AA4" s="48">
        <v>1747.0</v>
      </c>
      <c r="AB4" s="48">
        <v>3186.0</v>
      </c>
      <c r="AC4" s="2" t="str">
        <f> SUM(D4:AB4)</f>
        <v>527963</v>
      </c>
      <c r="AD4" s="2" t="s">
        <v>70</v>
      </c>
      <c r="AE4" s="2"/>
      <c r="AF4" s="2"/>
      <c r="AG4" s="2"/>
      <c r="AH4" s="2"/>
    </row>
    <row r="5" ht="14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ht="14.25" customHeight="1">
      <c r="B6" s="2" t="s">
        <v>71</v>
      </c>
      <c r="C6" s="2"/>
      <c r="D6" s="4">
        <v>4941.7727272420725</v>
      </c>
      <c r="E6" s="4">
        <v>43522.4488841148</v>
      </c>
      <c r="F6" s="4">
        <v>27512.930144537673</v>
      </c>
      <c r="G6" s="4">
        <v>44012.381707402245</v>
      </c>
      <c r="H6" s="4">
        <v>20575.291544537242</v>
      </c>
      <c r="I6" s="4">
        <v>15837.337917240571</v>
      </c>
      <c r="J6" s="4">
        <v>18335.74827229446</v>
      </c>
      <c r="K6" s="4">
        <v>3985.352271617348</v>
      </c>
      <c r="L6" s="4">
        <v>30689.608793499818</v>
      </c>
      <c r="M6" s="4">
        <v>7704.192266008936</v>
      </c>
      <c r="N6" s="4">
        <v>22634.28272430343</v>
      </c>
      <c r="O6" s="4">
        <v>8057.276453438974</v>
      </c>
      <c r="P6" s="4">
        <v>70595.99617101703</v>
      </c>
      <c r="Q6" s="4">
        <v>5189.166759777498</v>
      </c>
      <c r="R6" s="4">
        <v>8692.56338138619</v>
      </c>
      <c r="S6" s="4">
        <v>28585.8013487269</v>
      </c>
      <c r="T6" s="4">
        <v>2800.392725168709</v>
      </c>
      <c r="U6" s="4">
        <v>195717.96783655393</v>
      </c>
      <c r="V6" s="4"/>
      <c r="W6" s="4">
        <v>23179.885470251385</v>
      </c>
      <c r="X6" s="4">
        <v>14572.12633801478</v>
      </c>
      <c r="Y6" s="2"/>
      <c r="Z6" s="4">
        <v>20098.15908104662</v>
      </c>
      <c r="AA6" s="4">
        <v>1798.155553886377</v>
      </c>
      <c r="AB6" s="4">
        <v>3264.1616279329605</v>
      </c>
      <c r="AC6" s="4" t="str">
        <f>SUM(D6:AB6)</f>
        <v>622303</v>
      </c>
      <c r="AD6" s="2" t="s">
        <v>72</v>
      </c>
      <c r="AE6" s="2"/>
      <c r="AF6" s="2"/>
      <c r="AG6" s="2"/>
      <c r="AH6" s="2"/>
      <c r="AI6" s="2"/>
    </row>
    <row r="7" ht="14.25" customHeight="1">
      <c r="B7" s="2" t="s">
        <v>73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ht="14.25" customHeight="1">
      <c r="B8" s="2" t="s">
        <v>29</v>
      </c>
      <c r="C8" s="2"/>
      <c r="D8" s="14" t="str">
        <f t="shared" ref="D8:T8" si="1">(D4/D6)*100</f>
        <v>86</v>
      </c>
      <c r="E8" s="14" t="str">
        <f t="shared" si="1"/>
        <v>87</v>
      </c>
      <c r="F8" s="14" t="str">
        <f t="shared" si="1"/>
        <v>86</v>
      </c>
      <c r="G8" s="14" t="str">
        <f t="shared" si="1"/>
        <v>92</v>
      </c>
      <c r="H8" s="7" t="str">
        <f t="shared" si="1"/>
        <v>80</v>
      </c>
      <c r="I8" s="14" t="str">
        <f t="shared" si="1"/>
        <v>91</v>
      </c>
      <c r="J8" s="15" t="str">
        <f t="shared" si="1"/>
        <v>70</v>
      </c>
      <c r="K8" s="14" t="str">
        <f t="shared" si="1"/>
        <v>114</v>
      </c>
      <c r="L8" s="7" t="str">
        <f t="shared" si="1"/>
        <v>81</v>
      </c>
      <c r="M8" s="14" t="str">
        <f t="shared" si="1"/>
        <v>87</v>
      </c>
      <c r="N8" s="7" t="str">
        <f t="shared" si="1"/>
        <v>80</v>
      </c>
      <c r="O8" s="14" t="str">
        <f t="shared" si="1"/>
        <v>89</v>
      </c>
      <c r="P8" s="7" t="str">
        <f t="shared" si="1"/>
        <v>83</v>
      </c>
      <c r="Q8" s="14" t="str">
        <f t="shared" si="1"/>
        <v>122</v>
      </c>
      <c r="R8" s="14" t="str">
        <f t="shared" si="1"/>
        <v>105</v>
      </c>
      <c r="S8" s="14" t="str">
        <f t="shared" si="1"/>
        <v>93</v>
      </c>
      <c r="T8" s="14" t="str">
        <f t="shared" si="1"/>
        <v>92</v>
      </c>
      <c r="U8" s="7" t="str">
        <f>((U4+V4+Y4)/U6)*100</f>
        <v>80</v>
      </c>
      <c r="V8" s="4"/>
      <c r="W8" s="14" t="str">
        <f t="shared" ref="W8:X8" si="2">(W4/W6)*100</f>
        <v>94</v>
      </c>
      <c r="X8" s="15" t="str">
        <f t="shared" si="2"/>
        <v>77</v>
      </c>
      <c r="Y8" s="4"/>
      <c r="Z8" s="14" t="str">
        <f t="shared" ref="Z8:AC8" si="3">(Z4/Z6)*100</f>
        <v>98</v>
      </c>
      <c r="AA8" s="14" t="str">
        <f t="shared" si="3"/>
        <v>97</v>
      </c>
      <c r="AB8" s="14" t="str">
        <f t="shared" si="3"/>
        <v>98</v>
      </c>
      <c r="AC8" s="8" t="str">
        <f t="shared" si="3"/>
        <v>84.84</v>
      </c>
      <c r="AD8" s="2" t="s">
        <v>74</v>
      </c>
      <c r="AE8" s="2"/>
      <c r="AF8" s="2"/>
      <c r="AG8" s="2"/>
      <c r="AH8" s="2"/>
    </row>
    <row r="9" ht="14.25" customHeigh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4"/>
      <c r="AD9" s="2"/>
      <c r="AE9" s="2"/>
      <c r="AF9" s="2"/>
      <c r="AG9" s="2"/>
      <c r="AH9" s="2"/>
    </row>
    <row r="10" ht="14.25" customHeight="1">
      <c r="B10" s="2"/>
      <c r="C10" s="2"/>
      <c r="D10" s="9"/>
      <c r="E10" s="10" t="s">
        <v>31</v>
      </c>
      <c r="F10" s="10"/>
      <c r="G10" s="10"/>
      <c r="H10" s="10"/>
      <c r="I10" s="10"/>
      <c r="J10" s="10"/>
      <c r="K10" s="10"/>
      <c r="L10" s="10"/>
      <c r="M10" s="10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ht="14.25" customHeight="1">
      <c r="B11" s="2"/>
      <c r="C11" s="2"/>
      <c r="D11" s="12"/>
      <c r="E11" s="13" t="s">
        <v>33</v>
      </c>
      <c r="F11" s="13"/>
      <c r="G11" s="13"/>
      <c r="H11" s="13"/>
      <c r="I11" s="13"/>
      <c r="J11" s="13"/>
      <c r="K11" s="13"/>
      <c r="L11" s="13"/>
      <c r="M11" s="13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4">
        <v>138988.35820443</v>
      </c>
      <c r="AD11" s="2" t="s">
        <v>75</v>
      </c>
      <c r="AE11" s="2"/>
      <c r="AF11" s="2"/>
      <c r="AG11" s="2"/>
      <c r="AH11" s="2"/>
    </row>
    <row r="12" ht="14.25" customHeight="1">
      <c r="B12" s="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"/>
      <c r="P12" s="5"/>
      <c r="Q12" s="5"/>
      <c r="R12" s="5"/>
      <c r="S12" s="5"/>
      <c r="T12" s="5"/>
      <c r="U12" s="2"/>
      <c r="V12" s="2"/>
      <c r="W12" s="2"/>
      <c r="X12" s="2"/>
      <c r="Y12" s="2"/>
      <c r="Z12" s="2"/>
      <c r="AA12" s="2"/>
      <c r="AB12" s="2"/>
      <c r="AC12" s="8" t="str">
        <f>(AC11/AC6)*100</f>
        <v>22.33</v>
      </c>
      <c r="AD12" s="2" t="s">
        <v>54</v>
      </c>
      <c r="AE12" s="2"/>
      <c r="AF12" s="2"/>
      <c r="AG12" s="2"/>
      <c r="AH12" s="2"/>
    </row>
    <row r="13" ht="14.25" customHeight="1">
      <c r="B13" s="39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</row>
    <row r="14" ht="14.25" customHeight="1">
      <c r="B14" s="2"/>
    </row>
    <row r="15" ht="14.25" customHeight="1">
      <c r="B15" s="2"/>
      <c r="AC15" s="2"/>
      <c r="AD15" s="2"/>
      <c r="AE15" s="2"/>
      <c r="AF15" s="2"/>
      <c r="AG15" s="2"/>
      <c r="AH15" s="16"/>
    </row>
    <row r="16" ht="14.25" customHeight="1">
      <c r="B16" s="2"/>
      <c r="AC16" s="2"/>
      <c r="AD16" s="2"/>
      <c r="AE16" s="2"/>
      <c r="AF16" s="2"/>
      <c r="AG16" s="2"/>
      <c r="AH16" s="2"/>
    </row>
    <row r="17" ht="14.25" customHeight="1">
      <c r="B17" s="2"/>
      <c r="AC17" s="2"/>
      <c r="AD17" s="2"/>
      <c r="AE17" s="2"/>
      <c r="AF17" s="2"/>
      <c r="AG17" s="2"/>
      <c r="AH17" s="16"/>
    </row>
    <row r="18" ht="14.25" customHeight="1">
      <c r="B18" s="2"/>
      <c r="AC18" s="2"/>
      <c r="AD18" s="2"/>
      <c r="AE18" s="2"/>
      <c r="AF18" s="2"/>
      <c r="AG18" s="2"/>
      <c r="AH18" s="16"/>
    </row>
    <row r="19" ht="14.25" customHeight="1">
      <c r="AC19" s="2"/>
      <c r="AD19" s="2"/>
      <c r="AE19" s="2"/>
      <c r="AF19" s="2"/>
      <c r="AG19" s="2"/>
      <c r="AH19" s="16"/>
    </row>
    <row r="20" ht="14.25" customHeight="1">
      <c r="AC20" s="2"/>
      <c r="AD20" s="2"/>
      <c r="AE20" s="2"/>
      <c r="AF20" s="2"/>
      <c r="AG20" s="2"/>
      <c r="AH20" s="16"/>
    </row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79.57"/>
    <col customWidth="1" min="3" max="3" width="11.86"/>
    <col customWidth="1" min="4" max="35" width="8.71"/>
  </cols>
  <sheetData>
    <row r="1" ht="14.25" customHeight="1"/>
    <row r="2" ht="14.25" customHeight="1">
      <c r="B2" s="1"/>
      <c r="C2" s="2"/>
      <c r="D2" s="3" t="s">
        <v>0</v>
      </c>
      <c r="E2" s="3" t="s">
        <v>1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  <c r="M2" s="3" t="s">
        <v>9</v>
      </c>
      <c r="N2" s="3" t="s">
        <v>10</v>
      </c>
      <c r="O2" s="3" t="s">
        <v>11</v>
      </c>
      <c r="P2" s="3" t="s">
        <v>12</v>
      </c>
      <c r="Q2" s="3" t="s">
        <v>13</v>
      </c>
      <c r="R2" s="3" t="s">
        <v>14</v>
      </c>
      <c r="S2" s="3" t="s">
        <v>15</v>
      </c>
      <c r="T2" s="3" t="s">
        <v>16</v>
      </c>
      <c r="U2" s="3" t="s">
        <v>17</v>
      </c>
      <c r="V2" s="3" t="s">
        <v>18</v>
      </c>
      <c r="W2" s="3" t="s">
        <v>19</v>
      </c>
      <c r="X2" s="3" t="s">
        <v>20</v>
      </c>
      <c r="Y2" s="3" t="s">
        <v>21</v>
      </c>
      <c r="Z2" s="3" t="s">
        <v>22</v>
      </c>
      <c r="AA2" s="3" t="s">
        <v>23</v>
      </c>
      <c r="AB2" s="3" t="s">
        <v>24</v>
      </c>
      <c r="AC2" s="2"/>
      <c r="AD2" s="2"/>
      <c r="AE2" s="2"/>
      <c r="AF2" s="2"/>
      <c r="AG2" s="2"/>
      <c r="AH2" s="2"/>
      <c r="AI2" s="41"/>
    </row>
    <row r="3" ht="14.25" customHeight="1">
      <c r="B3" s="2" t="s">
        <v>76</v>
      </c>
      <c r="C3" s="2"/>
      <c r="D3" s="10">
        <v>4116.0</v>
      </c>
      <c r="E3" s="10">
        <v>39475.0</v>
      </c>
      <c r="F3" s="10">
        <v>23883.0</v>
      </c>
      <c r="G3" s="10">
        <v>40109.0</v>
      </c>
      <c r="H3" s="10">
        <v>18053.0</v>
      </c>
      <c r="I3" s="10">
        <v>13854.0</v>
      </c>
      <c r="J3" s="10">
        <v>13117.0</v>
      </c>
      <c r="K3" s="10">
        <v>4618.0</v>
      </c>
      <c r="L3" s="10">
        <v>25560.0</v>
      </c>
      <c r="M3" s="10">
        <v>6343.0</v>
      </c>
      <c r="N3" s="10">
        <v>18534.0</v>
      </c>
      <c r="O3" s="10">
        <v>6905.0</v>
      </c>
      <c r="P3" s="10">
        <v>58649.0</v>
      </c>
      <c r="Q3" s="10">
        <v>6201.0</v>
      </c>
      <c r="R3" s="10">
        <v>9241.0</v>
      </c>
      <c r="S3" s="10">
        <v>25511.0</v>
      </c>
      <c r="T3" s="10">
        <v>2441.0</v>
      </c>
      <c r="U3" s="10">
        <v>140679.0</v>
      </c>
      <c r="V3" s="10">
        <v>12381.0</v>
      </c>
      <c r="W3" s="10">
        <v>22594.0</v>
      </c>
      <c r="X3" s="10">
        <v>11831.0</v>
      </c>
      <c r="Y3" s="10">
        <v>12105.0</v>
      </c>
      <c r="Z3" s="10">
        <v>20440.0</v>
      </c>
      <c r="AA3" s="10">
        <v>1539.0</v>
      </c>
      <c r="AB3" s="10">
        <v>3053.0</v>
      </c>
      <c r="AC3" s="2" t="str">
        <f t="shared" ref="AC3:AC4" si="1">SUM(D3:AB3)</f>
        <v>541232</v>
      </c>
      <c r="AD3" s="2" t="s">
        <v>77</v>
      </c>
      <c r="AE3" s="2"/>
      <c r="AF3" s="2"/>
      <c r="AG3" s="2"/>
      <c r="AH3" s="2"/>
      <c r="AI3" s="16"/>
    </row>
    <row r="4" ht="14.25" customHeight="1">
      <c r="B4" s="2" t="s">
        <v>78</v>
      </c>
      <c r="C4" s="2"/>
      <c r="D4" s="49">
        <v>4585.0</v>
      </c>
      <c r="E4" s="49">
        <v>44028.0</v>
      </c>
      <c r="F4" s="49">
        <v>26632.0</v>
      </c>
      <c r="G4" s="49">
        <v>42191.0</v>
      </c>
      <c r="H4" s="49">
        <v>22061.0</v>
      </c>
      <c r="I4" s="49">
        <v>15181.0</v>
      </c>
      <c r="J4" s="49">
        <v>18284.0</v>
      </c>
      <c r="K4" s="49">
        <v>3998.0</v>
      </c>
      <c r="L4" s="49">
        <v>30597.0</v>
      </c>
      <c r="M4" s="49">
        <v>7228.0</v>
      </c>
      <c r="N4" s="49">
        <v>22753.0</v>
      </c>
      <c r="O4" s="49">
        <v>7553.0</v>
      </c>
      <c r="P4" s="49">
        <v>69203.0</v>
      </c>
      <c r="Q4" s="50">
        <v>5242.0</v>
      </c>
      <c r="R4" s="49">
        <v>8319.0</v>
      </c>
      <c r="S4" s="49">
        <v>27006.0</v>
      </c>
      <c r="T4" s="49">
        <v>2613.0</v>
      </c>
      <c r="U4" s="49">
        <v>189260.0</v>
      </c>
      <c r="V4" s="10"/>
      <c r="W4" s="49">
        <v>23024.0</v>
      </c>
      <c r="X4" s="49">
        <v>15069.0</v>
      </c>
      <c r="Y4" s="49">
        <v>12371.0</v>
      </c>
      <c r="Z4" s="49">
        <v>20191.0</v>
      </c>
      <c r="AA4" s="49">
        <v>1558.0</v>
      </c>
      <c r="AB4" s="49">
        <v>3081.0</v>
      </c>
      <c r="AC4" s="4" t="str">
        <f t="shared" si="1"/>
        <v>622028</v>
      </c>
      <c r="AD4" s="2" t="s">
        <v>79</v>
      </c>
      <c r="AE4" s="2"/>
      <c r="AF4" s="2"/>
      <c r="AG4" s="2"/>
      <c r="AH4" s="2"/>
      <c r="AI4" s="2"/>
    </row>
    <row r="5" ht="14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>
        <v>135336.0</v>
      </c>
      <c r="AD5" s="2" t="s">
        <v>80</v>
      </c>
      <c r="AE5" s="2"/>
      <c r="AF5" s="2"/>
      <c r="AG5" s="2"/>
      <c r="AH5" s="2"/>
      <c r="AI5" s="16"/>
    </row>
    <row r="6" ht="14.25" customHeight="1">
      <c r="B6" s="2" t="s">
        <v>29</v>
      </c>
      <c r="C6" s="2" t="s">
        <v>47</v>
      </c>
      <c r="D6" s="14" t="str">
        <f t="shared" ref="D6:T6" si="2">(D3/D4)*100</f>
        <v>90</v>
      </c>
      <c r="E6" s="14" t="str">
        <f t="shared" si="2"/>
        <v>90</v>
      </c>
      <c r="F6" s="14" t="str">
        <f t="shared" si="2"/>
        <v>90</v>
      </c>
      <c r="G6" s="14" t="str">
        <f t="shared" si="2"/>
        <v>95</v>
      </c>
      <c r="H6" s="7" t="str">
        <f t="shared" si="2"/>
        <v>82</v>
      </c>
      <c r="I6" s="14" t="str">
        <f t="shared" si="2"/>
        <v>91</v>
      </c>
      <c r="J6" s="4" t="str">
        <f t="shared" si="2"/>
        <v>72</v>
      </c>
      <c r="K6" s="14" t="str">
        <f t="shared" si="2"/>
        <v>116</v>
      </c>
      <c r="L6" s="7" t="str">
        <f t="shared" si="2"/>
        <v>84</v>
      </c>
      <c r="M6" s="14" t="str">
        <f t="shared" si="2"/>
        <v>88</v>
      </c>
      <c r="N6" s="7" t="str">
        <f t="shared" si="2"/>
        <v>81</v>
      </c>
      <c r="O6" s="14" t="str">
        <f t="shared" si="2"/>
        <v>91</v>
      </c>
      <c r="P6" s="14" t="str">
        <f t="shared" si="2"/>
        <v>85</v>
      </c>
      <c r="Q6" s="14" t="str">
        <f t="shared" si="2"/>
        <v>118</v>
      </c>
      <c r="R6" s="14" t="str">
        <f t="shared" si="2"/>
        <v>111</v>
      </c>
      <c r="S6" s="14" t="str">
        <f t="shared" si="2"/>
        <v>94</v>
      </c>
      <c r="T6" s="14" t="str">
        <f t="shared" si="2"/>
        <v>93</v>
      </c>
      <c r="U6" s="15" t="str">
        <f>((U3)/U4)*100</f>
        <v>74</v>
      </c>
      <c r="V6" s="4"/>
      <c r="W6" s="14" t="str">
        <f t="shared" ref="W6:AB6" si="3">(W3/W4)*100</f>
        <v>98</v>
      </c>
      <c r="X6" s="4" t="str">
        <f t="shared" si="3"/>
        <v>79</v>
      </c>
      <c r="Y6" s="14" t="str">
        <f t="shared" si="3"/>
        <v>98</v>
      </c>
      <c r="Z6" s="14" t="str">
        <f t="shared" si="3"/>
        <v>101</v>
      </c>
      <c r="AA6" s="14" t="str">
        <f t="shared" si="3"/>
        <v>99</v>
      </c>
      <c r="AB6" s="14" t="str">
        <f t="shared" si="3"/>
        <v>99</v>
      </c>
      <c r="AC6" s="4"/>
      <c r="AD6" s="2"/>
      <c r="AE6" s="2"/>
      <c r="AF6" s="2"/>
      <c r="AG6" s="2"/>
      <c r="AH6" s="2"/>
      <c r="AI6" s="16"/>
    </row>
    <row r="7" ht="14.25" customHeight="1">
      <c r="B7" s="2" t="s">
        <v>81</v>
      </c>
      <c r="C7" s="2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7" t="str">
        <f>((U3+V3)/U4)*100</f>
        <v>81</v>
      </c>
      <c r="V7" s="4"/>
      <c r="W7" s="4"/>
      <c r="X7" s="4"/>
      <c r="Y7" s="4"/>
      <c r="Z7" s="4"/>
      <c r="AA7" s="4"/>
      <c r="AB7" s="4"/>
      <c r="AC7" s="8">
        <v>87.01</v>
      </c>
      <c r="AD7" s="2" t="s">
        <v>82</v>
      </c>
      <c r="AE7" s="2"/>
      <c r="AF7" s="2"/>
      <c r="AG7" s="2"/>
      <c r="AH7" s="2"/>
      <c r="AI7" s="16"/>
    </row>
    <row r="8" ht="14.25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>
        <v>21.75</v>
      </c>
      <c r="AD8" s="2" t="s">
        <v>83</v>
      </c>
      <c r="AE8" s="2"/>
      <c r="AF8" s="2"/>
      <c r="AG8" s="2"/>
      <c r="AH8" s="2"/>
      <c r="AI8" s="16"/>
    </row>
    <row r="9" ht="14.25" customHeight="1">
      <c r="B9" s="2"/>
      <c r="C9" s="2"/>
      <c r="D9" s="9"/>
      <c r="E9" s="10" t="s">
        <v>31</v>
      </c>
      <c r="F9" s="10"/>
      <c r="G9" s="10"/>
      <c r="H9" s="10"/>
      <c r="I9" s="10"/>
      <c r="J9" s="10"/>
      <c r="K9" s="10"/>
      <c r="L9" s="10"/>
      <c r="M9" s="10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16"/>
    </row>
    <row r="10" ht="14.25" customHeight="1">
      <c r="B10" s="51"/>
      <c r="C10" s="51"/>
      <c r="D10" s="12"/>
      <c r="E10" s="13" t="s">
        <v>33</v>
      </c>
      <c r="F10" s="13"/>
      <c r="G10" s="13"/>
      <c r="H10" s="13"/>
      <c r="I10" s="13"/>
      <c r="J10" s="13"/>
      <c r="K10" s="13"/>
      <c r="L10" s="13"/>
      <c r="M10" s="13"/>
      <c r="N10" s="2"/>
      <c r="O10" s="2"/>
      <c r="P10" s="2"/>
      <c r="Q10" s="2"/>
      <c r="R10" s="2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2"/>
      <c r="AD10" s="2"/>
      <c r="AE10" s="2"/>
      <c r="AF10" s="2"/>
      <c r="AG10" s="2"/>
      <c r="AH10" s="2"/>
    </row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81.0"/>
    <col customWidth="1" min="3" max="3" width="10.43"/>
    <col customWidth="1" min="4" max="29" width="8.71"/>
  </cols>
  <sheetData>
    <row r="1" ht="14.25" customHeight="1"/>
    <row r="2" ht="14.25" customHeight="1">
      <c r="B2" s="2"/>
      <c r="C2" s="2"/>
      <c r="D2" s="52" t="s">
        <v>0</v>
      </c>
      <c r="E2" s="52" t="s">
        <v>1</v>
      </c>
      <c r="F2" s="52" t="s">
        <v>2</v>
      </c>
      <c r="G2" s="52" t="s">
        <v>3</v>
      </c>
      <c r="H2" s="52" t="s">
        <v>4</v>
      </c>
      <c r="I2" s="52" t="s">
        <v>5</v>
      </c>
      <c r="J2" s="52" t="s">
        <v>6</v>
      </c>
      <c r="K2" s="52" t="s">
        <v>7</v>
      </c>
      <c r="L2" s="52" t="s">
        <v>8</v>
      </c>
      <c r="M2" s="52" t="s">
        <v>9</v>
      </c>
      <c r="N2" s="52" t="s">
        <v>10</v>
      </c>
      <c r="O2" s="52" t="s">
        <v>11</v>
      </c>
      <c r="P2" s="52" t="s">
        <v>12</v>
      </c>
      <c r="Q2" s="52" t="s">
        <v>13</v>
      </c>
      <c r="R2" s="52" t="s">
        <v>14</v>
      </c>
      <c r="S2" s="52" t="s">
        <v>15</v>
      </c>
      <c r="T2" s="52" t="s">
        <v>16</v>
      </c>
      <c r="U2" s="52" t="s">
        <v>17</v>
      </c>
      <c r="V2" s="52" t="s">
        <v>18</v>
      </c>
      <c r="W2" s="52" t="s">
        <v>19</v>
      </c>
      <c r="X2" s="52" t="s">
        <v>20</v>
      </c>
      <c r="Y2" s="52" t="s">
        <v>21</v>
      </c>
      <c r="Z2" s="52" t="s">
        <v>22</v>
      </c>
      <c r="AA2" s="52" t="s">
        <v>23</v>
      </c>
      <c r="AB2" s="52" t="s">
        <v>24</v>
      </c>
      <c r="AC2" s="2"/>
    </row>
    <row r="3" ht="14.25" customHeight="1">
      <c r="B3" s="2" t="s">
        <v>84</v>
      </c>
      <c r="C3" s="2"/>
      <c r="D3" s="2">
        <v>387.0</v>
      </c>
      <c r="E3" s="2">
        <v>4898.0</v>
      </c>
      <c r="F3" s="2">
        <v>2898.0</v>
      </c>
      <c r="G3" s="2">
        <v>4734.0</v>
      </c>
      <c r="H3" s="2">
        <v>2920.0</v>
      </c>
      <c r="I3" s="2">
        <v>1248.0</v>
      </c>
      <c r="J3" s="2">
        <v>1819.0</v>
      </c>
      <c r="K3" s="2">
        <v>294.0</v>
      </c>
      <c r="L3" s="2">
        <v>3102.0</v>
      </c>
      <c r="M3" s="2">
        <v>628.0</v>
      </c>
      <c r="N3" s="2">
        <v>2165.0</v>
      </c>
      <c r="O3" s="2">
        <v>645.0</v>
      </c>
      <c r="P3" s="2">
        <v>7295.0</v>
      </c>
      <c r="Q3" s="2">
        <v>505.0</v>
      </c>
      <c r="R3" s="2">
        <v>1015.0</v>
      </c>
      <c r="S3" s="2">
        <v>2125.0</v>
      </c>
      <c r="T3" s="2">
        <v>174.0</v>
      </c>
      <c r="U3" s="2">
        <v>22126.0</v>
      </c>
      <c r="V3" s="2"/>
      <c r="W3" s="2">
        <v>3122.0</v>
      </c>
      <c r="X3" s="2">
        <v>1746.0</v>
      </c>
      <c r="Y3" s="2">
        <v>1450.0</v>
      </c>
      <c r="Z3" s="2">
        <v>2100.0</v>
      </c>
      <c r="AA3" s="2">
        <v>83.0</v>
      </c>
      <c r="AB3" s="2">
        <v>238.0</v>
      </c>
      <c r="AC3" s="16"/>
    </row>
    <row r="4" ht="14.25" customHeight="1">
      <c r="B4" s="2" t="s">
        <v>85</v>
      </c>
      <c r="C4" s="2"/>
      <c r="D4" s="2">
        <v>167.0</v>
      </c>
      <c r="E4" s="2">
        <v>1763.0</v>
      </c>
      <c r="F4" s="2">
        <v>1774.0</v>
      </c>
      <c r="G4" s="2">
        <v>1830.0</v>
      </c>
      <c r="H4" s="2">
        <v>715.0</v>
      </c>
      <c r="I4" s="2">
        <v>577.0</v>
      </c>
      <c r="J4" s="2">
        <v>476.0</v>
      </c>
      <c r="K4" s="2"/>
      <c r="L4" s="2">
        <v>929.0</v>
      </c>
      <c r="M4" s="2">
        <v>273.0</v>
      </c>
      <c r="N4" s="2">
        <v>1186.0</v>
      </c>
      <c r="O4" s="2">
        <v>341.0</v>
      </c>
      <c r="P4" s="2">
        <v>3213.0</v>
      </c>
      <c r="Q4" s="2">
        <v>145.0</v>
      </c>
      <c r="R4" s="2">
        <v>581.0</v>
      </c>
      <c r="S4" s="2">
        <v>1125.0</v>
      </c>
      <c r="T4" s="2">
        <v>97.0</v>
      </c>
      <c r="U4" s="2">
        <v>9141.0</v>
      </c>
      <c r="V4" s="2"/>
      <c r="W4" s="2">
        <v>1114.0</v>
      </c>
      <c r="X4" s="2">
        <v>571.0</v>
      </c>
      <c r="Y4" s="2">
        <v>373.0</v>
      </c>
      <c r="Z4" s="2">
        <v>785.0</v>
      </c>
      <c r="AA4" s="2">
        <v>15.0</v>
      </c>
      <c r="AB4" s="2">
        <v>115.0</v>
      </c>
      <c r="AC4" s="16"/>
    </row>
    <row r="5" ht="14.25" customHeight="1">
      <c r="B5" s="2" t="s">
        <v>86</v>
      </c>
      <c r="C5" s="2"/>
      <c r="D5" s="2"/>
      <c r="E5" s="2"/>
      <c r="F5" s="2"/>
      <c r="G5" s="2"/>
      <c r="H5" s="2">
        <v>77.0</v>
      </c>
      <c r="I5" s="2"/>
      <c r="J5" s="2"/>
      <c r="K5" s="2"/>
      <c r="L5" s="2"/>
      <c r="M5" s="2"/>
      <c r="N5" s="2">
        <v>121.0</v>
      </c>
      <c r="O5" s="2"/>
      <c r="P5" s="2"/>
      <c r="Q5" s="2"/>
      <c r="R5" s="2"/>
      <c r="S5" s="2"/>
      <c r="T5" s="2"/>
      <c r="U5" s="2">
        <v>79.0</v>
      </c>
      <c r="V5" s="2"/>
      <c r="W5" s="2"/>
      <c r="X5" s="2">
        <v>99.0</v>
      </c>
      <c r="Y5" s="2"/>
      <c r="Z5" s="2">
        <v>72.0</v>
      </c>
      <c r="AA5" s="2"/>
      <c r="AB5" s="2"/>
      <c r="AC5" s="16"/>
    </row>
    <row r="6" ht="14.25" customHeight="1">
      <c r="B6" s="2" t="s">
        <v>87</v>
      </c>
      <c r="C6" s="2"/>
      <c r="D6" s="2" t="str">
        <f t="shared" ref="D6:U6" si="1">SUM(D3:D5)</f>
        <v>554</v>
      </c>
      <c r="E6" s="2" t="str">
        <f t="shared" si="1"/>
        <v>6661</v>
      </c>
      <c r="F6" s="2" t="str">
        <f t="shared" si="1"/>
        <v>4672</v>
      </c>
      <c r="G6" s="2" t="str">
        <f t="shared" si="1"/>
        <v>6564</v>
      </c>
      <c r="H6" s="2" t="str">
        <f t="shared" si="1"/>
        <v>3712</v>
      </c>
      <c r="I6" s="2" t="str">
        <f t="shared" si="1"/>
        <v>1825</v>
      </c>
      <c r="J6" s="2" t="str">
        <f t="shared" si="1"/>
        <v>2295</v>
      </c>
      <c r="K6" s="2" t="str">
        <f t="shared" si="1"/>
        <v>294</v>
      </c>
      <c r="L6" s="2" t="str">
        <f t="shared" si="1"/>
        <v>4031</v>
      </c>
      <c r="M6" s="2" t="str">
        <f t="shared" si="1"/>
        <v>901</v>
      </c>
      <c r="N6" s="2" t="str">
        <f t="shared" si="1"/>
        <v>3472</v>
      </c>
      <c r="O6" s="2" t="str">
        <f t="shared" si="1"/>
        <v>986</v>
      </c>
      <c r="P6" s="2" t="str">
        <f t="shared" si="1"/>
        <v>10508</v>
      </c>
      <c r="Q6" s="2" t="str">
        <f t="shared" si="1"/>
        <v>650</v>
      </c>
      <c r="R6" s="2" t="str">
        <f t="shared" si="1"/>
        <v>1596</v>
      </c>
      <c r="S6" s="2" t="str">
        <f t="shared" si="1"/>
        <v>3250</v>
      </c>
      <c r="T6" s="2" t="str">
        <f t="shared" si="1"/>
        <v>271</v>
      </c>
      <c r="U6" s="2" t="str">
        <f t="shared" si="1"/>
        <v>31346</v>
      </c>
      <c r="V6" s="2"/>
      <c r="W6" s="2" t="str">
        <f t="shared" ref="W6:AB6" si="2">SUM(W3:W5)</f>
        <v>4236</v>
      </c>
      <c r="X6" s="2" t="str">
        <f t="shared" si="2"/>
        <v>2416</v>
      </c>
      <c r="Y6" s="2" t="str">
        <f t="shared" si="2"/>
        <v>1823</v>
      </c>
      <c r="Z6" s="2" t="str">
        <f t="shared" si="2"/>
        <v>2957</v>
      </c>
      <c r="AA6" s="2" t="str">
        <f t="shared" si="2"/>
        <v>98</v>
      </c>
      <c r="AB6" s="2" t="str">
        <f t="shared" si="2"/>
        <v>353</v>
      </c>
      <c r="AC6" s="16"/>
    </row>
    <row r="7" ht="14.25" customHeight="1">
      <c r="B7" s="2" t="s">
        <v>78</v>
      </c>
      <c r="C7" s="2"/>
      <c r="D7" s="4">
        <v>4585.0</v>
      </c>
      <c r="E7" s="4">
        <v>44028.0</v>
      </c>
      <c r="F7" s="4">
        <v>26632.0</v>
      </c>
      <c r="G7" s="4">
        <v>42191.0</v>
      </c>
      <c r="H7" s="4">
        <v>22061.0</v>
      </c>
      <c r="I7" s="4">
        <v>15181.0</v>
      </c>
      <c r="J7" s="4">
        <v>18284.0</v>
      </c>
      <c r="K7" s="4">
        <v>3998.0</v>
      </c>
      <c r="L7" s="4">
        <v>30597.0</v>
      </c>
      <c r="M7" s="4">
        <v>7228.0</v>
      </c>
      <c r="N7" s="4">
        <v>22753.0</v>
      </c>
      <c r="O7" s="4">
        <v>7553.0</v>
      </c>
      <c r="P7" s="4">
        <v>69203.0</v>
      </c>
      <c r="Q7" s="1">
        <v>5242.0</v>
      </c>
      <c r="R7" s="4">
        <v>8319.0</v>
      </c>
      <c r="S7" s="4">
        <v>27006.0</v>
      </c>
      <c r="T7" s="4">
        <v>2613.0</v>
      </c>
      <c r="U7" s="4">
        <v>189260.0</v>
      </c>
      <c r="V7" s="2"/>
      <c r="W7" s="4">
        <v>23024.0</v>
      </c>
      <c r="X7" s="4">
        <v>15069.0</v>
      </c>
      <c r="Y7" s="4">
        <v>12371.0</v>
      </c>
      <c r="Z7" s="4">
        <v>20191.0</v>
      </c>
      <c r="AA7" s="4">
        <v>1558.0</v>
      </c>
      <c r="AB7" s="4">
        <v>3081.0</v>
      </c>
      <c r="AC7" s="16"/>
    </row>
    <row r="8" ht="14.25" customHeight="1">
      <c r="B8" s="2" t="s">
        <v>88</v>
      </c>
      <c r="C8" s="2"/>
      <c r="D8" s="4" t="str">
        <f t="shared" ref="D8:U8" si="3">D7-D6</f>
        <v>4031</v>
      </c>
      <c r="E8" s="4" t="str">
        <f t="shared" si="3"/>
        <v>37367</v>
      </c>
      <c r="F8" s="4" t="str">
        <f t="shared" si="3"/>
        <v>21960</v>
      </c>
      <c r="G8" s="4" t="str">
        <f t="shared" si="3"/>
        <v>35627</v>
      </c>
      <c r="H8" s="4" t="str">
        <f t="shared" si="3"/>
        <v>18349</v>
      </c>
      <c r="I8" s="4" t="str">
        <f t="shared" si="3"/>
        <v>13356</v>
      </c>
      <c r="J8" s="4" t="str">
        <f t="shared" si="3"/>
        <v>15989</v>
      </c>
      <c r="K8" s="4" t="str">
        <f t="shared" si="3"/>
        <v>3704</v>
      </c>
      <c r="L8" s="4" t="str">
        <f t="shared" si="3"/>
        <v>26566</v>
      </c>
      <c r="M8" s="4" t="str">
        <f t="shared" si="3"/>
        <v>6327</v>
      </c>
      <c r="N8" s="4" t="str">
        <f t="shared" si="3"/>
        <v>19281</v>
      </c>
      <c r="O8" s="4" t="str">
        <f t="shared" si="3"/>
        <v>6567</v>
      </c>
      <c r="P8" s="4" t="str">
        <f t="shared" si="3"/>
        <v>58695</v>
      </c>
      <c r="Q8" s="4" t="str">
        <f t="shared" si="3"/>
        <v>4592</v>
      </c>
      <c r="R8" s="4" t="str">
        <f t="shared" si="3"/>
        <v>6723</v>
      </c>
      <c r="S8" s="4" t="str">
        <f t="shared" si="3"/>
        <v>23756</v>
      </c>
      <c r="T8" s="4" t="str">
        <f t="shared" si="3"/>
        <v>2342</v>
      </c>
      <c r="U8" s="4" t="str">
        <f t="shared" si="3"/>
        <v>157914</v>
      </c>
      <c r="V8" s="4"/>
      <c r="W8" s="4" t="str">
        <f t="shared" ref="W8:AB8" si="4">W7-W6</f>
        <v>18788</v>
      </c>
      <c r="X8" s="4" t="str">
        <f t="shared" si="4"/>
        <v>12653</v>
      </c>
      <c r="Y8" s="4" t="str">
        <f t="shared" si="4"/>
        <v>10548</v>
      </c>
      <c r="Z8" s="4" t="str">
        <f t="shared" si="4"/>
        <v>17234</v>
      </c>
      <c r="AA8" s="4" t="str">
        <f t="shared" si="4"/>
        <v>1460</v>
      </c>
      <c r="AB8" s="4" t="str">
        <f t="shared" si="4"/>
        <v>2728</v>
      </c>
      <c r="AC8" s="16"/>
    </row>
    <row r="9" ht="14.25" customHeigh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16"/>
    </row>
    <row r="10" ht="14.25" customHeight="1">
      <c r="B10" s="2" t="s">
        <v>89</v>
      </c>
      <c r="C10" s="2"/>
      <c r="D10" s="2">
        <v>102.0</v>
      </c>
      <c r="E10" s="2">
        <v>1484.0</v>
      </c>
      <c r="F10" s="2">
        <v>816.0</v>
      </c>
      <c r="G10" s="2">
        <v>1052.0</v>
      </c>
      <c r="H10" s="2">
        <v>1348.0</v>
      </c>
      <c r="I10" s="2">
        <v>614.0</v>
      </c>
      <c r="J10" s="2">
        <v>563.0</v>
      </c>
      <c r="K10" s="2"/>
      <c r="L10" s="2">
        <v>1126.0</v>
      </c>
      <c r="M10" s="2">
        <v>240.0</v>
      </c>
      <c r="N10" s="2">
        <v>958.0</v>
      </c>
      <c r="O10" s="2">
        <v>180.0</v>
      </c>
      <c r="P10" s="2">
        <v>2320.0</v>
      </c>
      <c r="Q10" s="2"/>
      <c r="R10" s="2">
        <v>330.0</v>
      </c>
      <c r="S10" s="2">
        <v>621.0</v>
      </c>
      <c r="T10" s="2"/>
      <c r="U10" s="2">
        <v>9429.0</v>
      </c>
      <c r="V10" s="2"/>
      <c r="W10" s="2">
        <v>405.0</v>
      </c>
      <c r="X10" s="2">
        <v>849.0</v>
      </c>
      <c r="Y10" s="2"/>
      <c r="Z10" s="2">
        <v>516.0</v>
      </c>
      <c r="AA10" s="2"/>
      <c r="AB10" s="2"/>
      <c r="AC10" s="16"/>
    </row>
    <row r="11" ht="14.25" customHeight="1">
      <c r="B11" s="2" t="s">
        <v>90</v>
      </c>
      <c r="C11" s="2"/>
      <c r="D11" s="4" t="str">
        <f t="shared" ref="D11:U11" si="5">D7-D6-D10</f>
        <v>3929</v>
      </c>
      <c r="E11" s="4" t="str">
        <f t="shared" si="5"/>
        <v>35883</v>
      </c>
      <c r="F11" s="4" t="str">
        <f t="shared" si="5"/>
        <v>21144</v>
      </c>
      <c r="G11" s="4" t="str">
        <f t="shared" si="5"/>
        <v>34575</v>
      </c>
      <c r="H11" s="4" t="str">
        <f t="shared" si="5"/>
        <v>17001</v>
      </c>
      <c r="I11" s="4" t="str">
        <f t="shared" si="5"/>
        <v>12742</v>
      </c>
      <c r="J11" s="4" t="str">
        <f t="shared" si="5"/>
        <v>15426</v>
      </c>
      <c r="K11" s="4" t="str">
        <f t="shared" si="5"/>
        <v>3704</v>
      </c>
      <c r="L11" s="4" t="str">
        <f t="shared" si="5"/>
        <v>25440</v>
      </c>
      <c r="M11" s="4" t="str">
        <f t="shared" si="5"/>
        <v>6087</v>
      </c>
      <c r="N11" s="4" t="str">
        <f t="shared" si="5"/>
        <v>18323</v>
      </c>
      <c r="O11" s="4" t="str">
        <f t="shared" si="5"/>
        <v>6387</v>
      </c>
      <c r="P11" s="4" t="str">
        <f t="shared" si="5"/>
        <v>56375</v>
      </c>
      <c r="Q11" s="4" t="str">
        <f t="shared" si="5"/>
        <v>4592</v>
      </c>
      <c r="R11" s="4" t="str">
        <f t="shared" si="5"/>
        <v>6393</v>
      </c>
      <c r="S11" s="4" t="str">
        <f t="shared" si="5"/>
        <v>23135</v>
      </c>
      <c r="T11" s="4" t="str">
        <f t="shared" si="5"/>
        <v>2342</v>
      </c>
      <c r="U11" s="4" t="str">
        <f t="shared" si="5"/>
        <v>148485</v>
      </c>
      <c r="V11" s="4"/>
      <c r="W11" s="4" t="str">
        <f t="shared" ref="W11:AB11" si="6">W7-W6-W10</f>
        <v>18383</v>
      </c>
      <c r="X11" s="4" t="str">
        <f t="shared" si="6"/>
        <v>11804</v>
      </c>
      <c r="Y11" s="4" t="str">
        <f t="shared" si="6"/>
        <v>10548</v>
      </c>
      <c r="Z11" s="4" t="str">
        <f t="shared" si="6"/>
        <v>16718</v>
      </c>
      <c r="AA11" s="4" t="str">
        <f t="shared" si="6"/>
        <v>1460</v>
      </c>
      <c r="AB11" s="4" t="str">
        <f t="shared" si="6"/>
        <v>2728</v>
      </c>
      <c r="AC11" s="16"/>
    </row>
    <row r="12" ht="14.25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16"/>
    </row>
    <row r="13" ht="14.25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16"/>
    </row>
    <row r="14" ht="14.25" customHeight="1">
      <c r="B14" s="2" t="s">
        <v>76</v>
      </c>
      <c r="C14" s="2"/>
      <c r="D14" s="2">
        <v>4116.0</v>
      </c>
      <c r="E14" s="2">
        <v>39475.0</v>
      </c>
      <c r="F14" s="2">
        <v>23883.0</v>
      </c>
      <c r="G14" s="2">
        <v>40109.0</v>
      </c>
      <c r="H14" s="2">
        <v>18053.0</v>
      </c>
      <c r="I14" s="2">
        <v>13854.0</v>
      </c>
      <c r="J14" s="2">
        <v>13117.0</v>
      </c>
      <c r="K14" s="2">
        <v>4618.0</v>
      </c>
      <c r="L14" s="2">
        <v>25560.0</v>
      </c>
      <c r="M14" s="2">
        <v>6343.0</v>
      </c>
      <c r="N14" s="2">
        <v>18534.0</v>
      </c>
      <c r="O14" s="2">
        <v>6905.0</v>
      </c>
      <c r="P14" s="2">
        <v>58649.0</v>
      </c>
      <c r="Q14" s="2">
        <v>6201.0</v>
      </c>
      <c r="R14" s="2">
        <v>9241.0</v>
      </c>
      <c r="S14" s="2">
        <v>25511.0</v>
      </c>
      <c r="T14" s="2">
        <v>2441.0</v>
      </c>
      <c r="U14" s="2">
        <v>140679.0</v>
      </c>
      <c r="V14" s="2"/>
      <c r="W14" s="2">
        <v>22594.0</v>
      </c>
      <c r="X14" s="2">
        <v>11831.0</v>
      </c>
      <c r="Y14" s="2">
        <v>12105.0</v>
      </c>
      <c r="Z14" s="2">
        <v>20440.0</v>
      </c>
      <c r="AA14" s="2">
        <v>1539.0</v>
      </c>
      <c r="AB14" s="2">
        <v>3053.0</v>
      </c>
      <c r="AC14" s="16"/>
    </row>
    <row r="15" ht="14.25" customHeight="1">
      <c r="B15" s="2" t="s">
        <v>91</v>
      </c>
      <c r="C15" s="2"/>
      <c r="D15" s="4" t="str">
        <f t="shared" ref="D15:U15" si="7">D14-D11</f>
        <v>187</v>
      </c>
      <c r="E15" s="4" t="str">
        <f t="shared" si="7"/>
        <v>3592</v>
      </c>
      <c r="F15" s="4" t="str">
        <f t="shared" si="7"/>
        <v>2739</v>
      </c>
      <c r="G15" s="4" t="str">
        <f t="shared" si="7"/>
        <v>5534</v>
      </c>
      <c r="H15" s="4" t="str">
        <f t="shared" si="7"/>
        <v>1052</v>
      </c>
      <c r="I15" s="4" t="str">
        <f t="shared" si="7"/>
        <v>1112</v>
      </c>
      <c r="J15" s="4" t="str">
        <f t="shared" si="7"/>
        <v>-2309</v>
      </c>
      <c r="K15" s="4" t="str">
        <f t="shared" si="7"/>
        <v>914</v>
      </c>
      <c r="L15" s="4" t="str">
        <f t="shared" si="7"/>
        <v>120</v>
      </c>
      <c r="M15" s="4" t="str">
        <f t="shared" si="7"/>
        <v>256</v>
      </c>
      <c r="N15" s="4" t="str">
        <f t="shared" si="7"/>
        <v>211</v>
      </c>
      <c r="O15" s="4" t="str">
        <f t="shared" si="7"/>
        <v>518</v>
      </c>
      <c r="P15" s="4" t="str">
        <f t="shared" si="7"/>
        <v>2274</v>
      </c>
      <c r="Q15" s="4" t="str">
        <f t="shared" si="7"/>
        <v>1609</v>
      </c>
      <c r="R15" s="4" t="str">
        <f t="shared" si="7"/>
        <v>2848</v>
      </c>
      <c r="S15" s="4" t="str">
        <f t="shared" si="7"/>
        <v>2376</v>
      </c>
      <c r="T15" s="4" t="str">
        <f t="shared" si="7"/>
        <v>99</v>
      </c>
      <c r="U15" s="4" t="str">
        <f t="shared" si="7"/>
        <v>-7806</v>
      </c>
      <c r="V15" s="4"/>
      <c r="W15" s="4" t="str">
        <f t="shared" ref="W15:AB15" si="8">W14-W11</f>
        <v>4211</v>
      </c>
      <c r="X15" s="4" t="str">
        <f t="shared" si="8"/>
        <v>27</v>
      </c>
      <c r="Y15" s="4" t="str">
        <f t="shared" si="8"/>
        <v>1557</v>
      </c>
      <c r="Z15" s="4" t="str">
        <f t="shared" si="8"/>
        <v>3722</v>
      </c>
      <c r="AA15" s="4" t="str">
        <f t="shared" si="8"/>
        <v>79</v>
      </c>
      <c r="AB15" s="4" t="str">
        <f t="shared" si="8"/>
        <v>325</v>
      </c>
      <c r="AC15" s="16"/>
    </row>
    <row r="16" ht="14.25" customHeight="1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16"/>
    </row>
    <row r="17" ht="14.25" customHeight="1">
      <c r="B17" s="2" t="s">
        <v>92</v>
      </c>
      <c r="C17" s="2"/>
      <c r="D17" s="53" t="str">
        <f t="shared" ref="D17:U17" si="9">(D15/D14)*100</f>
        <v>4.54</v>
      </c>
      <c r="E17" s="54" t="str">
        <f t="shared" si="9"/>
        <v>9.10</v>
      </c>
      <c r="F17" s="54" t="str">
        <f t="shared" si="9"/>
        <v>11.47</v>
      </c>
      <c r="G17" s="54" t="str">
        <f t="shared" si="9"/>
        <v>13.80</v>
      </c>
      <c r="H17" s="54" t="str">
        <f t="shared" si="9"/>
        <v>5.83</v>
      </c>
      <c r="I17" s="54" t="str">
        <f t="shared" si="9"/>
        <v>8.03</v>
      </c>
      <c r="J17" s="8" t="str">
        <f t="shared" si="9"/>
        <v>-17.60</v>
      </c>
      <c r="K17" s="54" t="str">
        <f t="shared" si="9"/>
        <v>19.79</v>
      </c>
      <c r="L17" s="53" t="str">
        <f t="shared" si="9"/>
        <v>0.47</v>
      </c>
      <c r="M17" s="53" t="str">
        <f t="shared" si="9"/>
        <v>4.04</v>
      </c>
      <c r="N17" s="53" t="str">
        <f t="shared" si="9"/>
        <v>1.14</v>
      </c>
      <c r="O17" s="54" t="str">
        <f t="shared" si="9"/>
        <v>7.50</v>
      </c>
      <c r="P17" s="53" t="str">
        <f t="shared" si="9"/>
        <v>3.88</v>
      </c>
      <c r="Q17" s="54" t="str">
        <f t="shared" si="9"/>
        <v>25.95</v>
      </c>
      <c r="R17" s="54" t="str">
        <f t="shared" si="9"/>
        <v>30.82</v>
      </c>
      <c r="S17" s="54" t="str">
        <f t="shared" si="9"/>
        <v>9.31</v>
      </c>
      <c r="T17" s="53" t="str">
        <f t="shared" si="9"/>
        <v>4.06</v>
      </c>
      <c r="U17" s="8" t="str">
        <f t="shared" si="9"/>
        <v>-5.55</v>
      </c>
      <c r="V17" s="8"/>
      <c r="W17" s="54" t="str">
        <f t="shared" ref="W17:AB17" si="10">(W15/W14)*100</f>
        <v>18.64</v>
      </c>
      <c r="X17" s="53" t="str">
        <f t="shared" si="10"/>
        <v>0.23</v>
      </c>
      <c r="Y17" s="54" t="str">
        <f t="shared" si="10"/>
        <v>12.86</v>
      </c>
      <c r="Z17" s="54" t="str">
        <f t="shared" si="10"/>
        <v>18.21</v>
      </c>
      <c r="AA17" s="54" t="str">
        <f t="shared" si="10"/>
        <v>5.13</v>
      </c>
      <c r="AB17" s="54" t="str">
        <f t="shared" si="10"/>
        <v>10.65</v>
      </c>
      <c r="AC17" s="16"/>
    </row>
    <row r="18" ht="14.25" customHeight="1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16"/>
    </row>
    <row r="19" ht="14.25" customHeight="1">
      <c r="B19" s="2" t="s">
        <v>93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16"/>
    </row>
    <row r="20" ht="14.25" customHeight="1">
      <c r="B20" s="2" t="s">
        <v>94</v>
      </c>
      <c r="C20" s="2"/>
      <c r="D20" s="2"/>
      <c r="E20" s="2"/>
      <c r="F20" s="2"/>
      <c r="G20" s="2"/>
      <c r="H20" s="55"/>
      <c r="I20" s="2" t="s">
        <v>95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16"/>
    </row>
    <row r="21" ht="14.25" customHeight="1">
      <c r="B21" s="48" t="s">
        <v>96</v>
      </c>
      <c r="C21" s="48"/>
      <c r="D21" s="48"/>
      <c r="E21" s="48"/>
      <c r="F21" s="48"/>
      <c r="G21" s="48"/>
      <c r="H21" s="56"/>
      <c r="I21" s="48" t="s">
        <v>97</v>
      </c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</row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printOptions/>
  <pageMargins bottom="0.75" footer="0.0" header="0.0" left="0.7" right="0.7" top="0.7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WUSM</Company>
  <ScaleCrop>false</ScaleCrop>
  <HeadingPairs>
    <vt:vector baseType="variant" size="2">
      <vt:variant>
        <vt:lpstr>Worksheets</vt:lpstr>
      </vt:variant>
      <vt:variant>
        <vt:i4>7</vt:i4>
      </vt:variant>
    </vt:vector>
  </HeadingPairs>
  <TitlesOfParts>
    <vt:vector baseType="lpstr" size="7">
      <vt:lpstr>kontrola 2001 poredjenje 2020</vt:lpstr>
      <vt:lpstr>2006</vt:lpstr>
      <vt:lpstr>2009</vt:lpstr>
      <vt:lpstr>2012</vt:lpstr>
      <vt:lpstr>2016</vt:lpstr>
      <vt:lpstr>2019 i 2020</vt:lpstr>
      <vt:lpstr>2019 analiza sa skolama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2020-07-26T18:32:15Z</dcterms:created>
  <dc:creator>Sergej Djuranovic</dc:creator>
  <cp:lastModifiedBy>Sergej Djuranovic</cp:lastModifiedBy>
  <dcterms:modified xsi:type="dcterms:W3CDTF">2020-07-31T14:59:51Z</dcterms:modified>
</cp:coreProperties>
</file>